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4" documentId="8_{14E2ABC0-DCEF-4A49-B060-46D1114F4E51}" xr6:coauthVersionLast="47" xr6:coauthVersionMax="47" xr10:uidLastSave="{6AD1D331-987A-4C7C-AA5B-B646C1235FFA}"/>
  <bookViews>
    <workbookView xWindow="28680" yWindow="-120" windowWidth="29040" windowHeight="15720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58" i="130" l="1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57" i="130"/>
  <c r="J427" i="130"/>
  <c r="J428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26" i="130"/>
  <c r="E458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57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26" i="130"/>
  <c r="D160" i="130" l="1"/>
  <c r="D161" i="130"/>
  <c r="D162" i="130"/>
  <c r="D159" i="130"/>
  <c r="C160" i="130"/>
  <c r="C161" i="130"/>
  <c r="C162" i="130"/>
  <c r="C159" i="130"/>
  <c r="Y135" i="130" l="1"/>
  <c r="X135" i="130"/>
  <c r="C144" i="130" l="1"/>
  <c r="D144" i="130"/>
  <c r="D143" i="130"/>
  <c r="C143" i="130"/>
  <c r="D142" i="130"/>
  <c r="C142" i="130"/>
  <c r="Y147" i="130"/>
  <c r="X147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D101" i="130"/>
  <c r="C102" i="130"/>
  <c r="D102" i="130"/>
  <c r="C103" i="130"/>
  <c r="D103" i="130"/>
  <c r="C104" i="130"/>
  <c r="D104" i="130"/>
  <c r="C105" i="130"/>
  <c r="D105" i="130"/>
  <c r="C106" i="130"/>
  <c r="D106" i="130"/>
  <c r="C303" i="130" l="1"/>
  <c r="H303" i="130"/>
  <c r="G303" i="130"/>
  <c r="F303" i="130"/>
  <c r="E303" i="130"/>
  <c r="D303" i="130"/>
  <c r="C247" i="130"/>
  <c r="G210" i="130" l="1"/>
  <c r="C328" i="130" l="1"/>
  <c r="Z274" i="130"/>
  <c r="O211" i="130" l="1"/>
  <c r="D129" i="130" l="1"/>
  <c r="C129" i="130"/>
  <c r="D128" i="130"/>
  <c r="C128" i="130"/>
  <c r="D57" i="130"/>
  <c r="C450" i="130" l="1"/>
  <c r="G366" i="130"/>
  <c r="D366" i="130" l="1"/>
  <c r="C633" i="130" l="1"/>
  <c r="Y272" i="130" l="1"/>
  <c r="Y273" i="130"/>
  <c r="M212" i="130" l="1"/>
  <c r="Y271" i="130" l="1"/>
  <c r="E212" i="130" l="1"/>
  <c r="E247" i="130"/>
  <c r="E528" i="130"/>
  <c r="E547" i="130"/>
  <c r="G200" i="130"/>
  <c r="H200" i="130"/>
  <c r="H210" i="130"/>
  <c r="O210" i="130"/>
  <c r="G211" i="130"/>
  <c r="H211" i="130"/>
  <c r="K212" i="130"/>
  <c r="F366" i="130"/>
  <c r="H342" i="130" s="1"/>
  <c r="K366" i="130"/>
  <c r="L366" i="130"/>
  <c r="M366" i="130"/>
  <c r="N366" i="130"/>
  <c r="H450" i="130"/>
  <c r="I450" i="130"/>
  <c r="H481" i="130"/>
  <c r="I481" i="130"/>
  <c r="F528" i="130"/>
  <c r="F547" i="130" s="1"/>
  <c r="J450" i="130" l="1"/>
  <c r="J481" i="130"/>
  <c r="H364" i="130"/>
  <c r="H360" i="130"/>
  <c r="H356" i="130"/>
  <c r="H352" i="130"/>
  <c r="H348" i="130"/>
  <c r="H344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C114" i="130" l="1"/>
  <c r="D271" i="130" l="1"/>
  <c r="D230" i="130" l="1"/>
  <c r="C547" i="130" l="1"/>
  <c r="D633" i="130" l="1"/>
  <c r="C634" i="130" s="1"/>
  <c r="D328" i="130" l="1"/>
  <c r="D528" i="130" l="1"/>
  <c r="D536" i="130" l="1"/>
  <c r="D539" i="130"/>
  <c r="D547" i="130" l="1"/>
  <c r="C230" i="130" l="1"/>
  <c r="C212" i="130" l="1"/>
  <c r="C271" i="130" l="1"/>
  <c r="C54" i="130" l="1"/>
  <c r="P211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72" i="130"/>
  <c r="D21" i="130" l="1"/>
  <c r="D36" i="130"/>
  <c r="D72" i="130"/>
  <c r="D130" i="130"/>
  <c r="D132" i="130"/>
  <c r="D146" i="130"/>
  <c r="D200" i="130"/>
  <c r="D450" i="130"/>
  <c r="E450" i="130" s="1"/>
  <c r="D481" i="130"/>
  <c r="W627" i="130" l="1"/>
  <c r="X627" i="130"/>
  <c r="X628" i="130"/>
  <c r="X626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30" i="130" l="1"/>
  <c r="W21" i="130" l="1"/>
  <c r="U14" i="130" s="1"/>
  <c r="C72" i="130" l="1"/>
  <c r="Z245" i="130" l="1"/>
  <c r="X21" i="130" l="1"/>
  <c r="C366" i="130" l="1"/>
  <c r="E342" i="130" s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1" i="130" l="1"/>
  <c r="E481" i="130" s="1"/>
  <c r="X162" i="130" l="1"/>
  <c r="Y162" i="130"/>
  <c r="C528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<sst xmlns="http://schemas.openxmlformats.org/spreadsheetml/2006/main" count="3991" uniqueCount="602">
  <si>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</si>
  <si>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</si>
  <si>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</si>
  <si>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</si>
  <si>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</si>
  <si>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</si>
  <si>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</si>
  <si>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</si>
  <si>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</si>
  <si>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</si>
  <si>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</si>
  <si>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</si>
  <si>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</si>
  <si>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</si>
  <si>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</si>
  <si>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</si>
  <si>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</si>
  <si>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</si>
  <si>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</si>
  <si>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</si>
  <si>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</si>
  <si>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</si>
  <si>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</si>
  <si>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</si>
  <si>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</si>
  <si>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</si>
  <si>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</si>
  <si>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</si>
  <si>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</si>
  <si>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</si>
  <si>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</si>
  <si>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</si>
  <si>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</si>
  <si>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</si>
  <si>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</si>
  <si>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</si>
  <si>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</si>
  <si>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</si>
  <si>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</si>
  <si>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</si>
  <si>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</si>
  <si>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</si>
  <si>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</si>
  <si>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</si>
  <si>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</si>
  <si>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</si>
  <si>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</si>
  <si>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</si>
  <si>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</si>
  <si>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</si>
  <si>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</si>
  <si>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</si>
  <si>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</si>
  <si>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</si>
  <si>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</si>
  <si>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</si>
  <si>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</si>
  <si>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</si>
  <si>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</si>
  <si>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</si>
  <si>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</si>
  <si>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</si>
  <si>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</si>
  <si>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</si>
  <si>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</si>
  <si>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</si>
  <si>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</si>
  <si>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</si>
  <si>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</si>
  <si>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</si>
  <si>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</si>
  <si>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</si>
  <si>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</si>
  <si>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</si>
  <si>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</si>
  <si>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</si>
  <si>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</si>
  <si>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</si>
  <si>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</si>
  <si>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</si>
  <si>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</si>
  <si>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</si>
  <si>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</si>
  <si>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</si>
  <si>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</si>
  <si>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</si>
  <si>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</si>
  <si>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</si>
  <si>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</si>
  <si>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</si>
  <si>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</si>
  <si>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</si>
  <si>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</si>
  <si>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</si>
  <si>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</si>
  <si>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</si>
  <si>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</si>
  <si>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</si>
  <si>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</si>
  <si>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</si>
  <si>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</si>
  <si>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</si>
  <si>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</si>
  <si>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</si>
  <si>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</si>
  <si>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</si>
  <si>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</si>
  <si>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</si>
  <si>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</si>
  <si>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</si>
  <si>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</si>
  <si>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</si>
  <si>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</si>
  <si>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</si>
  <si>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</si>
  <si>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</si>
  <si>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</si>
  <si>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</si>
  <si>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</si>
  <si>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</si>
  <si>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</si>
  <si>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</si>
  <si>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</si>
  <si>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</si>
  <si>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</si>
  <si>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</si>
  <si>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</si>
  <si>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</si>
  <si>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</si>
  <si>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</si>
  <si>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</si>
  <si>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</si>
  <si>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</si>
  <si>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</si>
  <si>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</si>
  <si>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</si>
  <si>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</si>
  <si>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</si>
  <si>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</si>
  <si>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</si>
  <si>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</si>
  <si>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</si>
  <si>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</si>
  <si>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</si>
  <si>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</si>
  <si>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</si>
  <si>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</si>
  <si>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</si>
  <si>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</si>
  <si>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</si>
  <si>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</si>
  <si>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</si>
  <si>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</si>
  <si>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</si>
  <si>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</si>
  <si>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</si>
  <si>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</si>
  <si>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</si>
  <si>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</si>
  <si>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</si>
  <si>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</si>
  <si>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</si>
  <si>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</si>
  <si>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</si>
  <si>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</si>
  <si>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</si>
  <si>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</si>
  <si>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</si>
  <si>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</si>
  <si>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</si>
  <si>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</si>
  <si>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</si>
  <si>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</si>
  <si>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</si>
  <si>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</si>
  <si>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</si>
  <si>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</si>
  <si>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</si>
  <si>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</si>
  <si>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</si>
  <si>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</si>
  <si>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</si>
  <si>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</si>
  <si>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</si>
  <si>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</si>
  <si>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</si>
  <si>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</si>
  <si>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</si>
  <si>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</si>
  <si>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</si>
  <si>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</si>
  <si>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</si>
  <si>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</si>
  <si>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</si>
  <si>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</si>
  <si>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</si>
  <si>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</si>
  <si>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</si>
  <si>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</si>
  <si>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</si>
  <si>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</si>
  <si>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</si>
  <si>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</si>
  <si>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</si>
  <si>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</si>
  <si>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</si>
  <si>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</si>
  <si>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</si>
  <si>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</si>
  <si>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</si>
  <si>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</si>
  <si>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</si>
  <si>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</si>
  <si>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</si>
  <si>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</si>
  <si>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</si>
  <si>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</si>
  <si>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</si>
  <si>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</si>
  <si>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</si>
  <si>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</si>
  <si>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</si>
  <si>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</si>
  <si>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</si>
  <si>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</si>
  <si>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</si>
  <si>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</si>
  <si>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</si>
  <si>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</si>
  <si>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</si>
  <si>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</si>
  <si>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</si>
  <si>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</si>
  <si>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</si>
  <si>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</si>
  <si>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</si>
  <si>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</si>
  <si>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</si>
  <si>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</si>
  <si>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</si>
  <si>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</si>
  <si>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</si>
  <si>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</si>
  <si>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</si>
  <si>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</si>
  <si>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</si>
  <si>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</si>
  <si>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</si>
  <si>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</si>
  <si>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</si>
  <si>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</si>
  <si>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</si>
  <si>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</si>
  <si>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</si>
  <si>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</si>
  <si>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</si>
  <si>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</si>
  <si>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</si>
  <si>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</si>
  <si>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</si>
  <si>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</si>
  <si>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</si>
  <si>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</si>
  <si>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</si>
  <si>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</si>
  <si>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</si>
  <si>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</si>
  <si>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</si>
  <si>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</si>
  <si>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</si>
  <si>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</si>
  <si>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</si>
  <si>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</si>
  <si>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</si>
  <si>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</si>
  <si>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</si>
  <si>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</si>
  <si>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</si>
  <si>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</si>
  <si>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</si>
  <si>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</si>
  <si>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</si>
  <si>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</si>
  <si>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</si>
  <si>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</si>
  <si>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</si>
  <si>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</si>
  <si>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</si>
  <si>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</si>
  <si>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</si>
  <si>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</si>
  <si>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</si>
  <si>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</si>
  <si>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</si>
  <si>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</si>
  <si>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</si>
  <si>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</si>
  <si>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</si>
  <si>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</si>
  <si>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</si>
  <si>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</si>
  <si>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</si>
  <si>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</si>
  <si>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</si>
  <si>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</si>
  <si>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</si>
  <si>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</si>
  <si>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</si>
  <si>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</si>
  <si>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</si>
  <si>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</si>
  <si>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</si>
  <si>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</si>
  <si>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</si>
  <si>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</si>
  <si>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</si>
  <si>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</si>
  <si>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</si>
  <si>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</si>
  <si>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</si>
  <si>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</si>
  <si>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</si>
  <si>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</si>
  <si>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</si>
  <si>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</si>
  <si>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</si>
  <si>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</si>
  <si>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</si>
  <si>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</si>
  <si>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</si>
  <si>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</si>
  <si>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</si>
  <si>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</si>
  <si>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</si>
  <si>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</si>
  <si>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</si>
  <si>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</si>
  <si>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</si>
  <si>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</si>
  <si>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</si>
  <si>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</si>
  <si>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</si>
  <si>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</si>
  <si>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</si>
  <si>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</si>
  <si>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</si>
  <si>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</si>
  <si>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</si>
  <si>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</si>
  <si>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</si>
  <si>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</si>
  <si>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</si>
  <si>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</si>
  <si>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</si>
  <si>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</si>
  <si>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</si>
  <si>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</si>
  <si>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</si>
  <si>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</si>
  <si>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</si>
  <si>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</si>
  <si>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</si>
  <si>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</si>
  <si>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</si>
  <si>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</si>
  <si>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</si>
  <si>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</si>
  <si>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</si>
  <si>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</si>
  <si>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</si>
  <si>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</si>
  <si>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</si>
  <si>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</si>
  <si>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</si>
  <si>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</si>
  <si>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</si>
  <si>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</si>
  <si>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</si>
  <si>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</si>
  <si>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</si>
  <si>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</si>
  <si>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</si>
  <si>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</si>
  <si>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</si>
  <si>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</si>
  <si>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</si>
  <si>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</si>
  <si>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</si>
  <si>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</si>
  <si>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</si>
  <si>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</si>
  <si>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</si>
  <si>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</si>
  <si>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</si>
  <si>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</si>
  <si>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</si>
  <si>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</si>
  <si>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</si>
  <si>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</si>
  <si>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</si>
  <si>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</si>
  <si>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</si>
  <si>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</si>
  <si>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</si>
  <si>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</si>
  <si>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</si>
  <si>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</si>
  <si>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</si>
  <si>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</si>
  <si>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</si>
  <si>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</si>
  <si>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</si>
  <si>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</si>
  <si>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</si>
  <si>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</si>
  <si>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</si>
  <si>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</si>
  <si>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</si>
  <si>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</si>
  <si>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</si>
  <si>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</si>
  <si>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</si>
  <si>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</si>
  <si>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</si>
  <si>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</si>
  <si>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</si>
  <si>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</si>
  <si>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</si>
  <si>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</si>
  <si>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</si>
  <si>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</si>
  <si>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</si>
  <si>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</si>
  <si>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</si>
  <si>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</si>
  <si>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</si>
  <si>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</si>
  <si>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</si>
  <si>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</si>
  <si>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</si>
  <si>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</si>
  <si>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</si>
  <si>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</si>
  <si>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</si>
  <si>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t xml:space="preserve"> 15. Bono promedio formalizado en el mes comparado con el mes correspondiente al año anterior. 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</si>
  <si>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</si>
  <si>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</si>
  <si>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</si>
  <si>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</si>
  <si>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</si>
  <si>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</si>
  <si>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</si>
  <si>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</si>
  <si>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</si>
  <si>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</si>
  <si>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</si>
  <si>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</si>
  <si>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</si>
  <si>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</si>
  <si>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</si>
  <si>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</si>
  <si>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</si>
  <si>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</si>
  <si>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</si>
  <si>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</si>
  <si>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</si>
  <si>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</si>
  <si>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</si>
  <si>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</si>
  <si>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</si>
  <si>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</si>
  <si>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</si>
  <si>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</si>
  <si>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</si>
  <si>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</si>
  <si>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</si>
  <si>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</si>
  <si>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</si>
  <si>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</si>
  <si>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</si>
  <si>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</si>
  <si>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</si>
  <si>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</si>
  <si>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</si>
  <si>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</si>
  <si>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</si>
  <si>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</si>
  <si>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</si>
  <si>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</si>
  <si>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</si>
  <si>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</si>
  <si>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</si>
  <si>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</si>
  <si>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</si>
  <si>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</si>
  <si>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</si>
  <si>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</si>
  <si>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ABRIL</t>
  </si>
  <si>
    <t>COT</t>
  </si>
  <si>
    <t>EL GUARCO</t>
  </si>
  <si>
    <t>BARBACOAS</t>
  </si>
  <si>
    <t>VUELTA DE JORCO</t>
  </si>
  <si>
    <t>TABARCIA</t>
  </si>
  <si>
    <t>ÁNGELES</t>
  </si>
  <si>
    <t>CONCEPCIÓN</t>
  </si>
  <si>
    <t>CORRALILLO</t>
  </si>
  <si>
    <t>LA UNIÓN</t>
  </si>
  <si>
    <t>PACAYAS</t>
  </si>
  <si>
    <t>TRONADORA</t>
  </si>
  <si>
    <t>VOLIO</t>
  </si>
  <si>
    <t>SAN ROQUE</t>
  </si>
  <si>
    <t>ZARCERO</t>
  </si>
  <si>
    <t>BELÉN</t>
  </si>
  <si>
    <t>ESPÍRITU SANTO</t>
  </si>
  <si>
    <t>PATARRÁ</t>
  </si>
  <si>
    <t>SANTA ISABEL</t>
  </si>
  <si>
    <t>CHIRRIPÓ</t>
  </si>
  <si>
    <t>LA CRUZ</t>
  </si>
  <si>
    <t>SANTA CECILIA</t>
  </si>
  <si>
    <t>LA AMISTAD</t>
  </si>
  <si>
    <t>SANTA RITA</t>
  </si>
  <si>
    <t>LA GARITA</t>
  </si>
  <si>
    <t>PUERTO CORTÉS</t>
  </si>
  <si>
    <t>SIERPE</t>
  </si>
  <si>
    <t>CANOAS</t>
  </si>
  <si>
    <t>EL CAIRO</t>
  </si>
  <si>
    <t>CAHUITA</t>
  </si>
  <si>
    <t>SARCHÍ SUR</t>
  </si>
  <si>
    <t>FILADELFIA</t>
  </si>
  <si>
    <t>SARDINAL</t>
  </si>
  <si>
    <t>MONTERREY</t>
  </si>
  <si>
    <t>LA SUIZA</t>
  </si>
  <si>
    <t>FLORIDA</t>
  </si>
  <si>
    <t>BEJUCO</t>
  </si>
  <si>
    <t>OROSI</t>
  </si>
  <si>
    <t>SAN FRANCISCO</t>
  </si>
  <si>
    <t>MAYO</t>
  </si>
  <si>
    <t>JUNIO</t>
  </si>
  <si>
    <t>DOS RÍOS</t>
  </si>
  <si>
    <t>TAYUTIC</t>
  </si>
  <si>
    <t>SAN SEBASTIÁN</t>
  </si>
  <si>
    <t>TACARES</t>
  </si>
  <si>
    <t>LAGUNA</t>
  </si>
  <si>
    <t>CAPELLADES</t>
  </si>
  <si>
    <t>CARTAGENA</t>
  </si>
  <si>
    <t>CACHÍ</t>
  </si>
  <si>
    <t>RÍO BLANCO</t>
  </si>
  <si>
    <t>LEGUA</t>
  </si>
  <si>
    <t>JESÚS</t>
  </si>
  <si>
    <t>TRES RÍOS</t>
  </si>
  <si>
    <t>TOBOSI</t>
  </si>
  <si>
    <t>JACÓ</t>
  </si>
  <si>
    <t>ZAPOTAL</t>
  </si>
  <si>
    <t>Del 01 de Enero al 30 de Junio de 2024</t>
  </si>
  <si>
    <t>21. Bonos Formalizados Población LGTBI Por Propósito en el mes de Junio de 2024</t>
  </si>
  <si>
    <t>POSTULADOS ORDINARIOS  DEL 01/01/2024 AL 30/06/2024</t>
  </si>
  <si>
    <t>POSTULADOS ART 59  DEL 01/01/2024 AL 30/06/2024</t>
  </si>
  <si>
    <t>01/01/2024 al 30/06/2024</t>
  </si>
  <si>
    <t>01/01/2023 al 30/06/2023</t>
  </si>
  <si>
    <t>Formalizados Junio 2024</t>
  </si>
  <si>
    <t>Formalizados Junio 2023</t>
  </si>
  <si>
    <t>AL 30 DE JUNIO 2024</t>
  </si>
  <si>
    <t>EMITIDOS DEL 01/01/2024 AL 30/06/2024</t>
  </si>
  <si>
    <t>FORMALIZADOS DEL 01/01/2024 AL 30/06/2024</t>
  </si>
  <si>
    <t>AL 30 DE JUNIO 2023</t>
  </si>
  <si>
    <t>EMITIDOS DEL 01/01/2023 AL 30/06/2023</t>
  </si>
  <si>
    <t>FORMALIZADOS DEL 01/01/2023 AL 30/06/2023</t>
  </si>
  <si>
    <t>Acumulado: del 01/01/2024 al 30/06/2024</t>
  </si>
  <si>
    <t>Acumulado: del 01/01/2023 al 30/06/2023</t>
  </si>
  <si>
    <t>GUAITIL VILLA</t>
  </si>
  <si>
    <t>BARÚ</t>
  </si>
  <si>
    <t>CHÁNGUENA</t>
  </si>
  <si>
    <t>SAN RAFAEL ARRIBA</t>
  </si>
  <si>
    <t>DAMAS</t>
  </si>
  <si>
    <t>IPÍS</t>
  </si>
  <si>
    <t>LEON XIII</t>
  </si>
  <si>
    <t>EL ROSARIO</t>
  </si>
  <si>
    <t>CARMONA</t>
  </si>
  <si>
    <t>BEBEDERO</t>
  </si>
  <si>
    <t>EL MASTATE</t>
  </si>
  <si>
    <t>CUAJINIQUIL</t>
  </si>
  <si>
    <t>DIRIÁ</t>
  </si>
  <si>
    <t>DESMONTE</t>
  </si>
  <si>
    <t>SAN JOSECITO</t>
  </si>
  <si>
    <t>NACASCOLO</t>
  </si>
  <si>
    <t>PALMICHAL</t>
  </si>
  <si>
    <t>CANGREJAL</t>
  </si>
  <si>
    <t>RÍO AZUL</t>
  </si>
  <si>
    <t>TRES EQUIS</t>
  </si>
  <si>
    <t>COLINAS</t>
  </si>
  <si>
    <t>CURRIDABAT</t>
  </si>
  <si>
    <t>TIRRASES</t>
  </si>
  <si>
    <t>ZAPOTE</t>
  </si>
  <si>
    <t>FLORES</t>
  </si>
  <si>
    <t>LLORENTE</t>
  </si>
  <si>
    <t>BRISAS</t>
  </si>
  <si>
    <t>ULLOA</t>
  </si>
  <si>
    <t>BELÉN DE NOSARITA</t>
  </si>
  <si>
    <t>HUACAS</t>
  </si>
  <si>
    <t>TEMPATE</t>
  </si>
  <si>
    <t>GRIFO ALTO</t>
  </si>
  <si>
    <t>CALLE BLANCOS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</si>
</sst>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84" formatCode="&quot;¢&quot;#,##0.00_);\(&quot;¢&quot;#,##0.00\)"/>
    <numFmt numFmtId="191" formatCode="#,##0.0"/>
    <numFmt numFmtId="192" formatCode="_([$€]* #,##0.00_);_([$€]* \(#,##0.00\);_([$€]* &quot;-&quot;??_);_(@_)"/>
    <numFmt numFmtId="193" formatCode="_(* #,##0.00000000_);_(* \(#,##0.00000000\);_(* &quot;-&quot;??_);_(@_)"/>
    <numFmt numFmtId="194" formatCode="#,##0\ \ \ \ \ \ \ \ \ \ \ "/>
    <numFmt numFmtId="195" formatCode="0.00%\ \ \ \ \ \ \ \ \ \ "/>
    <numFmt numFmtId="196" formatCode="_(* #,##0\ \ \ \ \ \ \ \ \ \ \ \ \ \ \ \ ;_(* \(#,##0\);_(* &quot;-&quot;??_);_(@_)"/>
    <numFmt numFmtId="197" formatCode="&quot;¢&quot;#,##0.0\ \ \ ;[Red]\(&quot;¢&quot;#,##0.0\)"/>
    <numFmt numFmtId="199" formatCode="#,##0.0_);[Red]\(#,##0.0\)"/>
    <numFmt numFmtId="200" formatCode="&quot;₡&quot;#,##0.00"/>
    <numFmt numFmtId="201" formatCode="&quot;₡&quot;#,##0.0"/>
    <numFmt numFmtId="204" formatCode="_(* #,##0.00\ \ \ ;_(* \(#,##0.00\);_(* &quot;-&quot;_);_(@_)"/>
    <numFmt numFmtId="205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8" formatCode="&quot;₡&quot;#,##0.00;[Red]&quot;₡&quot;#,##0.00"/>
    <numFmt numFmtId="223" formatCode="_(* #,##0.0000_);_(* \(#,##0.0000\);_(* &quot;-&quot;??_);_(@_)"/>
    <numFmt numFmtId="224" formatCode="#,##0.00\ \ ;[Red]\(#,##0.00\)"/>
    <numFmt numFmtId="227" formatCode="\¢0.00,,"/>
  </numFmts>
  <fonts count="35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447">
    <xf numFmtId="0" fontId="0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61" fillId="0" borderId="0"/>
    <xf numFmtId="192" fontId="261" fillId="0" borderId="0" applyFont="0" applyFill="0" applyBorder="0" applyAlignment="0" applyProtection="0"/>
    <xf numFmtId="169" fontId="261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259" fillId="0" borderId="0"/>
    <xf numFmtId="0" fontId="255" fillId="0" borderId="0"/>
    <xf numFmtId="182" fontId="258" fillId="0" borderId="0" applyFont="0" applyFill="0" applyBorder="0" applyAlignment="0" applyProtection="0"/>
    <xf numFmtId="0" fontId="254" fillId="0" borderId="0"/>
    <xf numFmtId="0" fontId="253" fillId="0" borderId="0"/>
    <xf numFmtId="169" fontId="253" fillId="0" borderId="0" applyFont="0" applyFill="0" applyBorder="0" applyAlignment="0" applyProtection="0"/>
    <xf numFmtId="0" fontId="257" fillId="0" borderId="0"/>
    <xf numFmtId="0" fontId="252" fillId="0" borderId="0"/>
    <xf numFmtId="0" fontId="251" fillId="0" borderId="0"/>
    <xf numFmtId="0" fontId="250" fillId="0" borderId="0"/>
    <xf numFmtId="169" fontId="250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0" fontId="249" fillId="0" borderId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58" fillId="0" borderId="0"/>
    <xf numFmtId="192" fontId="258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68" fillId="0" borderId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5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46" fillId="0" borderId="0"/>
    <xf numFmtId="0" fontId="245" fillId="0" borderId="0"/>
    <xf numFmtId="0" fontId="244" fillId="0" borderId="0"/>
    <xf numFmtId="169" fontId="244" fillId="0" borderId="0" applyFont="0" applyFill="0" applyBorder="0" applyAlignment="0" applyProtection="0"/>
    <xf numFmtId="0" fontId="243" fillId="0" borderId="0"/>
    <xf numFmtId="0" fontId="259" fillId="0" borderId="0"/>
    <xf numFmtId="0" fontId="242" fillId="0" borderId="0"/>
    <xf numFmtId="9" fontId="258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0" fillId="0" borderId="0"/>
    <xf numFmtId="0" fontId="239" fillId="0" borderId="0"/>
    <xf numFmtId="0" fontId="258" fillId="0" borderId="0"/>
    <xf numFmtId="0" fontId="269" fillId="0" borderId="0"/>
    <xf numFmtId="0" fontId="238" fillId="0" borderId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5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58" fillId="0" borderId="0"/>
    <xf numFmtId="0" fontId="237" fillId="0" borderId="0"/>
    <xf numFmtId="169" fontId="237" fillId="0" borderId="0" applyFont="0" applyFill="0" applyBorder="0" applyAlignment="0" applyProtection="0"/>
    <xf numFmtId="0" fontId="269" fillId="0" borderId="0"/>
    <xf numFmtId="0" fontId="236" fillId="0" borderId="0"/>
    <xf numFmtId="169" fontId="236" fillId="0" borderId="0" applyFont="0" applyFill="0" applyBorder="0" applyAlignment="0" applyProtection="0"/>
    <xf numFmtId="0" fontId="270" fillId="0" borderId="0"/>
    <xf numFmtId="0" fontId="235" fillId="0" borderId="0"/>
    <xf numFmtId="0" fontId="271" fillId="0" borderId="0"/>
    <xf numFmtId="0" fontId="234" fillId="0" borderId="0"/>
    <xf numFmtId="0" fontId="233" fillId="0" borderId="0"/>
    <xf numFmtId="0" fontId="232" fillId="0" borderId="0"/>
    <xf numFmtId="169" fontId="232" fillId="0" borderId="0" applyFont="0" applyFill="0" applyBorder="0" applyAlignment="0" applyProtection="0"/>
    <xf numFmtId="0" fontId="231" fillId="0" borderId="0"/>
    <xf numFmtId="0" fontId="230" fillId="0" borderId="0"/>
    <xf numFmtId="169" fontId="230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58" fillId="0" borderId="0"/>
    <xf numFmtId="0" fontId="230" fillId="0" borderId="0"/>
    <xf numFmtId="169" fontId="230" fillId="0" borderId="0" applyFont="0" applyFill="0" applyBorder="0" applyAlignment="0" applyProtection="0"/>
    <xf numFmtId="0" fontId="258" fillId="0" borderId="0"/>
    <xf numFmtId="0" fontId="230" fillId="0" borderId="0"/>
    <xf numFmtId="0" fontId="258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29" fillId="0" borderId="0"/>
    <xf numFmtId="169" fontId="229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74" fillId="0" borderId="0"/>
    <xf numFmtId="0" fontId="227" fillId="0" borderId="0"/>
    <xf numFmtId="0" fontId="226" fillId="0" borderId="0"/>
    <xf numFmtId="0" fontId="275" fillId="0" borderId="0"/>
    <xf numFmtId="169" fontId="226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58" fillId="0" borderId="0"/>
    <xf numFmtId="0" fontId="225" fillId="0" borderId="0"/>
    <xf numFmtId="0" fontId="225" fillId="0" borderId="0"/>
    <xf numFmtId="0" fontId="258" fillId="0" borderId="0"/>
    <xf numFmtId="169" fontId="22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169" fontId="224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0" fontId="216" fillId="0" borderId="0"/>
    <xf numFmtId="0" fontId="276" fillId="0" borderId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0" fontId="213" fillId="0" borderId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3" borderId="0" applyNumberFormat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0" fillId="0" borderId="0"/>
    <xf numFmtId="169" fontId="210" fillId="0" borderId="0" applyFont="0" applyFill="0" applyBorder="0" applyAlignment="0" applyProtection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5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3" borderId="0" applyNumberFormat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3" borderId="0" applyNumberFormat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3" borderId="0" applyNumberFormat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59" fillId="0" borderId="0"/>
    <xf numFmtId="0" fontId="203" fillId="0" borderId="0"/>
    <xf numFmtId="169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0" fontId="260" fillId="4" borderId="0" applyNumberFormat="0" applyBorder="0" applyAlignment="0" applyProtection="0"/>
    <xf numFmtId="0" fontId="260" fillId="5" borderId="0" applyNumberFormat="0" applyBorder="0" applyAlignment="0" applyProtection="0"/>
    <xf numFmtId="0" fontId="260" fillId="6" borderId="0" applyNumberFormat="0" applyBorder="0" applyAlignment="0" applyProtection="0"/>
    <xf numFmtId="0" fontId="260" fillId="7" borderId="0" applyNumberFormat="0" applyBorder="0" applyAlignment="0" applyProtection="0"/>
    <xf numFmtId="0" fontId="260" fillId="8" borderId="0" applyNumberFormat="0" applyBorder="0" applyAlignment="0" applyProtection="0"/>
    <xf numFmtId="0" fontId="260" fillId="9" borderId="0" applyNumberFormat="0" applyBorder="0" applyAlignment="0" applyProtection="0"/>
    <xf numFmtId="0" fontId="260" fillId="10" borderId="0" applyNumberFormat="0" applyBorder="0" applyAlignment="0" applyProtection="0"/>
    <xf numFmtId="0" fontId="260" fillId="11" borderId="0" applyNumberFormat="0" applyBorder="0" applyAlignment="0" applyProtection="0"/>
    <xf numFmtId="0" fontId="260" fillId="6" borderId="0" applyNumberFormat="0" applyBorder="0" applyAlignment="0" applyProtection="0"/>
    <xf numFmtId="0" fontId="260" fillId="9" borderId="0" applyNumberFormat="0" applyBorder="0" applyAlignment="0" applyProtection="0"/>
    <xf numFmtId="0" fontId="260" fillId="12" borderId="0" applyNumberFormat="0" applyBorder="0" applyAlignment="0" applyProtection="0"/>
    <xf numFmtId="0" fontId="277" fillId="13" borderId="0" applyNumberFormat="0" applyBorder="0" applyAlignment="0" applyProtection="0"/>
    <xf numFmtId="0" fontId="277" fillId="10" borderId="0" applyNumberFormat="0" applyBorder="0" applyAlignment="0" applyProtection="0"/>
    <xf numFmtId="0" fontId="277" fillId="11" borderId="0" applyNumberFormat="0" applyBorder="0" applyAlignment="0" applyProtection="0"/>
    <xf numFmtId="0" fontId="277" fillId="14" borderId="0" applyNumberFormat="0" applyBorder="0" applyAlignment="0" applyProtection="0"/>
    <xf numFmtId="0" fontId="277" fillId="15" borderId="0" applyNumberFormat="0" applyBorder="0" applyAlignment="0" applyProtection="0"/>
    <xf numFmtId="0" fontId="277" fillId="16" borderId="0" applyNumberFormat="0" applyBorder="0" applyAlignment="0" applyProtection="0"/>
    <xf numFmtId="0" fontId="278" fillId="17" borderId="0" applyNumberFormat="0" applyBorder="0" applyAlignment="0" applyProtection="0"/>
    <xf numFmtId="0" fontId="279" fillId="18" borderId="18" applyNumberFormat="0" applyAlignment="0" applyProtection="0"/>
    <xf numFmtId="0" fontId="280" fillId="19" borderId="19" applyNumberFormat="0" applyAlignment="0" applyProtection="0"/>
    <xf numFmtId="0" fontId="281" fillId="0" borderId="20" applyNumberFormat="0" applyFill="0" applyAlignment="0" applyProtection="0"/>
    <xf numFmtId="0" fontId="282" fillId="0" borderId="0" applyNumberFormat="0" applyFill="0" applyBorder="0" applyAlignment="0" applyProtection="0"/>
    <xf numFmtId="0" fontId="277" fillId="20" borderId="0" applyNumberFormat="0" applyBorder="0" applyAlignment="0" applyProtection="0"/>
    <xf numFmtId="0" fontId="277" fillId="21" borderId="0" applyNumberFormat="0" applyBorder="0" applyAlignment="0" applyProtection="0"/>
    <xf numFmtId="0" fontId="277" fillId="22" borderId="0" applyNumberFormat="0" applyBorder="0" applyAlignment="0" applyProtection="0"/>
    <xf numFmtId="0" fontId="277" fillId="14" borderId="0" applyNumberFormat="0" applyBorder="0" applyAlignment="0" applyProtection="0"/>
    <xf numFmtId="0" fontId="277" fillId="15" borderId="0" applyNumberFormat="0" applyBorder="0" applyAlignment="0" applyProtection="0"/>
    <xf numFmtId="0" fontId="277" fillId="23" borderId="0" applyNumberFormat="0" applyBorder="0" applyAlignment="0" applyProtection="0"/>
    <xf numFmtId="0" fontId="283" fillId="8" borderId="18" applyNumberFormat="0" applyAlignment="0" applyProtection="0"/>
    <xf numFmtId="0" fontId="284" fillId="5" borderId="0" applyNumberFormat="0" applyBorder="0" applyAlignment="0" applyProtection="0"/>
    <xf numFmtId="0" fontId="285" fillId="24" borderId="0" applyNumberFormat="0" applyBorder="0" applyAlignment="0" applyProtection="0"/>
    <xf numFmtId="0" fontId="258" fillId="25" borderId="17" applyNumberFormat="0" applyFont="0" applyAlignment="0" applyProtection="0"/>
    <xf numFmtId="0" fontId="286" fillId="18" borderId="21" applyNumberFormat="0" applyAlignment="0" applyProtection="0"/>
    <xf numFmtId="0" fontId="287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289" fillId="0" borderId="22" applyNumberFormat="0" applyFill="0" applyAlignment="0" applyProtection="0"/>
    <xf numFmtId="0" fontId="290" fillId="0" borderId="23" applyNumberFormat="0" applyFill="0" applyAlignment="0" applyProtection="0"/>
    <xf numFmtId="0" fontId="282" fillId="0" borderId="24" applyNumberFormat="0" applyFill="0" applyAlignment="0" applyProtection="0"/>
    <xf numFmtId="0" fontId="291" fillId="0" borderId="0" applyNumberFormat="0" applyFill="0" applyBorder="0" applyAlignment="0" applyProtection="0"/>
    <xf numFmtId="0" fontId="292" fillId="0" borderId="25" applyNumberFormat="0" applyFill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293" fillId="0" borderId="0"/>
    <xf numFmtId="169" fontId="293" fillId="0" borderId="0" applyFont="0" applyFill="0" applyBorder="0" applyAlignment="0" applyProtection="0"/>
    <xf numFmtId="0" fontId="186" fillId="0" borderId="0"/>
    <xf numFmtId="0" fontId="186" fillId="0" borderId="0"/>
    <xf numFmtId="9" fontId="293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259" fillId="0" borderId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59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0" fontId="294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1" fillId="0" borderId="0"/>
    <xf numFmtId="0" fontId="295" fillId="0" borderId="0"/>
    <xf numFmtId="0" fontId="171" fillId="0" borderId="0"/>
    <xf numFmtId="0" fontId="170" fillId="0" borderId="0"/>
    <xf numFmtId="169" fontId="170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258" fillId="25" borderId="27" applyNumberFormat="0" applyFont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170" fillId="0" borderId="0"/>
    <xf numFmtId="0" fontId="170" fillId="0" borderId="0"/>
    <xf numFmtId="9" fontId="258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258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258" fillId="0" borderId="0"/>
    <xf numFmtId="0" fontId="170" fillId="0" borderId="0"/>
    <xf numFmtId="0" fontId="297" fillId="0" borderId="0"/>
    <xf numFmtId="169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97" fillId="0" borderId="0" applyFont="0" applyFill="0" applyBorder="0" applyAlignment="0" applyProtection="0"/>
    <xf numFmtId="169" fontId="258" fillId="0" borderId="0" applyFont="0" applyFill="0" applyBorder="0" applyAlignment="0" applyProtection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41" fontId="257" fillId="0" borderId="0" applyFont="0" applyFill="0" applyBorder="0" applyAlignment="0" applyProtection="0"/>
    <xf numFmtId="0" fontId="169" fillId="0" borderId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258" fillId="25" borderId="31" applyNumberFormat="0" applyFont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258" fillId="25" borderId="31" applyNumberFormat="0" applyFont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41" fontId="257" fillId="0" borderId="0" applyFont="0" applyFill="0" applyBorder="0" applyAlignment="0" applyProtection="0"/>
    <xf numFmtId="169" fontId="257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41" fontId="257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257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301" fillId="0" borderId="0" applyNumberFormat="0" applyFill="0" applyBorder="0" applyAlignment="0" applyProtection="0"/>
    <xf numFmtId="0" fontId="300" fillId="0" borderId="0"/>
    <xf numFmtId="16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163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0" fontId="161" fillId="0" borderId="0"/>
    <xf numFmtId="0" fontId="161" fillId="0" borderId="0"/>
    <xf numFmtId="0" fontId="259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259" fillId="0" borderId="0"/>
    <xf numFmtId="0" fontId="161" fillId="3" borderId="0" applyNumberFormat="0" applyBorder="0" applyAlignment="0" applyProtection="0"/>
    <xf numFmtId="0" fontId="160" fillId="0" borderId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4" fillId="3" borderId="0" applyNumberFormat="0" applyBorder="0" applyAlignment="0" applyProtection="0"/>
    <xf numFmtId="0" fontId="154" fillId="0" borderId="0"/>
    <xf numFmtId="0" fontId="260" fillId="17" borderId="0" applyNumberFormat="0" applyBorder="0" applyAlignment="0" applyProtection="0"/>
    <xf numFmtId="0" fontId="153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259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303" fillId="0" borderId="0"/>
    <xf numFmtId="0" fontId="150" fillId="0" borderId="0"/>
    <xf numFmtId="0" fontId="25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305" fillId="0" borderId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308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259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0" fontId="136" fillId="0" borderId="0"/>
    <xf numFmtId="169" fontId="136" fillId="0" borderId="0" applyFont="0" applyFill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279" fillId="18" borderId="37" applyNumberFormat="0" applyAlignment="0" applyProtection="0"/>
    <xf numFmtId="0" fontId="283" fillId="8" borderId="37" applyNumberFormat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286" fillId="18" borderId="38" applyNumberFormat="0" applyAlignment="0" applyProtection="0"/>
    <xf numFmtId="169" fontId="136" fillId="0" borderId="0" applyFont="0" applyFill="0" applyBorder="0" applyAlignment="0" applyProtection="0"/>
    <xf numFmtId="0" fontId="292" fillId="0" borderId="39" applyNumberFormat="0" applyFill="0" applyAlignment="0" applyProtection="0"/>
    <xf numFmtId="169" fontId="136" fillId="0" borderId="0" applyFont="0" applyFill="0" applyBorder="0" applyAlignment="0" applyProtection="0"/>
    <xf numFmtId="0" fontId="135" fillId="0" borderId="0"/>
    <xf numFmtId="169" fontId="135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35" fillId="3" borderId="0" applyNumberFormat="0" applyBorder="0" applyAlignment="0" applyProtection="0"/>
    <xf numFmtId="0" fontId="258" fillId="25" borderId="34" applyNumberFormat="0" applyFont="0" applyAlignment="0" applyProtection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29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128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259" fillId="0" borderId="0"/>
    <xf numFmtId="0" fontId="315" fillId="0" borderId="0"/>
    <xf numFmtId="169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9" fontId="258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316" fillId="0" borderId="0"/>
    <xf numFmtId="0" fontId="123" fillId="0" borderId="0"/>
    <xf numFmtId="169" fontId="258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17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25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8" fillId="0" borderId="0"/>
    <xf numFmtId="0" fontId="118" fillId="0" borderId="0"/>
    <xf numFmtId="0" fontId="118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323" fillId="0" borderId="0"/>
    <xf numFmtId="0" fontId="323" fillId="0" borderId="0"/>
    <xf numFmtId="169" fontId="117" fillId="0" borderId="0" applyFont="0" applyFill="0" applyBorder="0" applyAlignment="0" applyProtection="0"/>
    <xf numFmtId="0" fontId="117" fillId="0" borderId="0"/>
    <xf numFmtId="169" fontId="116" fillId="0" borderId="0" applyFont="0" applyFill="0" applyBorder="0" applyAlignment="0" applyProtection="0"/>
    <xf numFmtId="0" fontId="116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327" fillId="0" borderId="0"/>
    <xf numFmtId="169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114" fillId="0" borderId="0"/>
    <xf numFmtId="0" fontId="113" fillId="0" borderId="0"/>
    <xf numFmtId="0" fontId="113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169" fontId="257" fillId="0" borderId="0" applyFont="0" applyFill="0" applyBorder="0" applyAlignment="0" applyProtection="0"/>
    <xf numFmtId="0" fontId="257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332" fillId="0" borderId="0"/>
    <xf numFmtId="169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169" fontId="332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333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207" fontId="334" fillId="0" borderId="0" applyFont="0" applyFill="0" applyBorder="0" applyAlignment="0" applyProtection="0"/>
    <xf numFmtId="192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258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258" fillId="0" borderId="0"/>
    <xf numFmtId="0" fontId="109" fillId="0" borderId="0"/>
    <xf numFmtId="0" fontId="258" fillId="0" borderId="0"/>
    <xf numFmtId="0" fontId="258" fillId="0" borderId="0"/>
    <xf numFmtId="0" fontId="258" fillId="0" borderId="0"/>
    <xf numFmtId="0" fontId="259" fillId="0" borderId="0"/>
    <xf numFmtId="0" fontId="258" fillId="0" borderId="0"/>
    <xf numFmtId="9" fontId="334" fillId="0" borderId="0" applyFont="0" applyFill="0" applyBorder="0" applyAlignment="0" applyProtection="0"/>
    <xf numFmtId="0" fontId="259" fillId="0" borderId="0"/>
    <xf numFmtId="0" fontId="335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208" fontId="258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258" fillId="0" borderId="0"/>
    <xf numFmtId="0" fontId="105" fillId="0" borderId="0"/>
    <xf numFmtId="0" fontId="258" fillId="0" borderId="0"/>
    <xf numFmtId="9" fontId="105" fillId="0" borderId="0" applyFont="0" applyFill="0" applyBorder="0" applyAlignment="0" applyProtection="0"/>
    <xf numFmtId="169" fontId="105" fillId="0" borderId="0" applyFont="0" applyFill="0" applyBorder="0" applyAlignment="0" applyProtection="0"/>
    <xf numFmtId="0" fontId="104" fillId="0" borderId="0"/>
    <xf numFmtId="16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259" fillId="0" borderId="0"/>
    <xf numFmtId="0" fontId="339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43" fontId="97" fillId="0" borderId="0" applyFont="0" applyFill="0" applyBorder="0" applyAlignment="0" applyProtection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43" fontId="96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93" fillId="0" borderId="0"/>
    <xf numFmtId="169" fontId="93" fillId="0" borderId="0" applyFont="0" applyFill="0" applyBorder="0" applyAlignment="0" applyProtection="0"/>
    <xf numFmtId="0" fontId="258" fillId="0" borderId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0" fillId="0" borderId="0"/>
    <xf numFmtId="169" fontId="90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343" fillId="0" borderId="0"/>
    <xf numFmtId="169" fontId="343" fillId="0" borderId="0" applyFont="0" applyFill="0" applyBorder="0" applyAlignment="0" applyProtection="0"/>
    <xf numFmtId="9" fontId="343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258" fillId="0" borderId="0"/>
    <xf numFmtId="0" fontId="85" fillId="0" borderId="0"/>
    <xf numFmtId="43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9" fontId="81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9" fontId="80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0" fontId="78" fillId="0" borderId="0"/>
    <xf numFmtId="169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9" fontId="77" fillId="0" borderId="0" applyFont="0" applyFill="0" applyBorder="0" applyAlignment="0" applyProtection="0"/>
    <xf numFmtId="0" fontId="76" fillId="0" borderId="0"/>
    <xf numFmtId="9" fontId="76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6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9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2" fillId="0" borderId="0"/>
    <xf numFmtId="16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0" fillId="0" borderId="0"/>
    <xf numFmtId="9" fontId="7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343" fillId="0" borderId="0"/>
    <xf numFmtId="169" fontId="343" fillId="0" borderId="0" applyFont="0" applyFill="0" applyBorder="0" applyAlignment="0" applyProtection="0"/>
    <xf numFmtId="0" fontId="69" fillId="0" borderId="0"/>
    <xf numFmtId="9" fontId="343" fillId="0" borderId="0" applyFont="0" applyFill="0" applyBorder="0" applyAlignment="0" applyProtection="0"/>
    <xf numFmtId="169" fontId="69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9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168" fontId="66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65" fillId="0" borderId="0"/>
    <xf numFmtId="9" fontId="258" fillId="0" borderId="0" applyFont="0" applyFill="0" applyBorder="0" applyAlignment="0" applyProtection="0"/>
    <xf numFmtId="43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9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9" fontId="60" fillId="0" borderId="0" applyFont="0" applyFill="0" applyBorder="0" applyAlignment="0" applyProtection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9" fillId="0" borderId="0"/>
    <xf numFmtId="43" fontId="59" fillId="0" borderId="0" applyFont="0" applyFill="0" applyBorder="0" applyAlignment="0" applyProtection="0"/>
    <xf numFmtId="0" fontId="348" fillId="0" borderId="0"/>
    <xf numFmtId="169" fontId="348" fillId="0" borderId="0" applyFont="0" applyFill="0" applyBorder="0" applyAlignment="0" applyProtection="0"/>
    <xf numFmtId="9" fontId="348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164" fontId="58" fillId="0" borderId="0" applyFont="0" applyFill="0" applyBorder="0" applyAlignment="0" applyProtection="0"/>
    <xf numFmtId="43" fontId="258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169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50" fillId="0" borderId="0"/>
    <xf numFmtId="0" fontId="50" fillId="0" borderId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0" fontId="33" fillId="0" borderId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348" fillId="0" borderId="0" applyFont="0" applyFill="0" applyBorder="0" applyAlignment="0" applyProtection="0"/>
    <xf numFmtId="43" fontId="258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0" fontId="348" fillId="0" borderId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43" fontId="257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54" fillId="0" borderId="0"/>
    <xf numFmtId="169" fontId="354" fillId="0" borderId="0" applyFont="0" applyFill="0" applyBorder="0" applyAlignment="0" applyProtection="0"/>
    <xf numFmtId="9" fontId="35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0" fontId="1" fillId="0" borderId="0"/>
  </cellStyleXfs>
  <cellXfs count="785">
    <xf numFmtId="0" fontId="0" fillId="0" borderId="0" xfId="0"/>
    <xf numFmtId="0" fontId="264" fillId="0" borderId="0" xfId="0" applyFont="1" applyAlignment="1">
      <alignment horizontal="centerContinuous" vertical="center"/>
    </xf>
    <xf numFmtId="0" fontId="265" fillId="0" borderId="0" xfId="0" applyFont="1" applyAlignment="1">
      <alignment vertical="center"/>
    </xf>
    <xf numFmtId="0" fontId="264" fillId="0" borderId="0" xfId="0" applyFont="1" applyAlignment="1">
      <alignment horizontal="center" vertical="center"/>
    </xf>
    <xf numFmtId="0" fontId="264" fillId="0" borderId="0" xfId="0" applyFont="1" applyAlignment="1">
      <alignment horizontal="right" vertical="center" wrapText="1"/>
    </xf>
    <xf numFmtId="4" fontId="264" fillId="0" borderId="0" xfId="0" applyNumberFormat="1" applyFont="1" applyAlignment="1">
      <alignment vertical="center"/>
    </xf>
    <xf numFmtId="168" fontId="264" fillId="0" borderId="0" xfId="0" applyNumberFormat="1" applyFont="1" applyAlignment="1">
      <alignment vertical="center"/>
    </xf>
    <xf numFmtId="174" fontId="264" fillId="0" borderId="0" xfId="0" applyNumberFormat="1" applyFont="1" applyAlignment="1">
      <alignment vertical="center"/>
    </xf>
    <xf numFmtId="4" fontId="264" fillId="0" borderId="0" xfId="7" applyNumberFormat="1" applyFont="1" applyFill="1" applyBorder="1" applyAlignment="1">
      <alignment vertical="center"/>
    </xf>
    <xf numFmtId="174" fontId="264" fillId="0" borderId="0" xfId="0" applyNumberFormat="1" applyFont="1" applyAlignment="1">
      <alignment horizontal="center" vertical="center"/>
    </xf>
    <xf numFmtId="49" fontId="264" fillId="0" borderId="0" xfId="0" applyNumberFormat="1" applyFont="1" applyAlignment="1">
      <alignment horizontal="centerContinuous" vertical="center"/>
    </xf>
    <xf numFmtId="176" fontId="264" fillId="0" borderId="0" xfId="0" applyNumberFormat="1" applyFont="1" applyAlignment="1">
      <alignment vertical="center"/>
    </xf>
    <xf numFmtId="0" fontId="264" fillId="0" borderId="0" xfId="6" applyFont="1" applyAlignment="1">
      <alignment vertical="center"/>
    </xf>
    <xf numFmtId="0" fontId="264" fillId="0" borderId="0" xfId="0" applyFont="1" applyAlignment="1">
      <alignment horizontal="left" vertical="center"/>
    </xf>
    <xf numFmtId="0" fontId="264" fillId="0" borderId="0" xfId="0" applyFont="1" applyAlignment="1">
      <alignment horizontal="left" vertical="center" wrapText="1"/>
    </xf>
    <xf numFmtId="176" fontId="272" fillId="0" borderId="0" xfId="0" applyNumberFormat="1" applyFont="1" applyAlignment="1">
      <alignment vertical="center"/>
    </xf>
    <xf numFmtId="49" fontId="264" fillId="0" borderId="0" xfId="0" applyNumberFormat="1" applyFont="1" applyAlignment="1">
      <alignment vertical="center"/>
    </xf>
    <xf numFmtId="170" fontId="264" fillId="0" borderId="0" xfId="1" applyNumberFormat="1" applyFont="1" applyFill="1" applyAlignment="1">
      <alignment vertical="center"/>
    </xf>
    <xf numFmtId="10" fontId="264" fillId="0" borderId="0" xfId="2" applyNumberFormat="1" applyFont="1" applyFill="1" applyAlignment="1">
      <alignment vertical="center"/>
    </xf>
    <xf numFmtId="173" fontId="264" fillId="0" borderId="0" xfId="0" applyNumberFormat="1" applyFont="1" applyAlignment="1">
      <alignment vertical="center"/>
    </xf>
    <xf numFmtId="0" fontId="264" fillId="0" borderId="0" xfId="0" applyFont="1" applyAlignment="1">
      <alignment vertical="center"/>
    </xf>
    <xf numFmtId="169" fontId="264" fillId="0" borderId="0" xfId="1" applyFont="1" applyFill="1" applyBorder="1" applyAlignment="1">
      <alignment horizontal="right" vertical="center" wrapText="1"/>
    </xf>
    <xf numFmtId="180" fontId="264" fillId="0" borderId="0" xfId="0" applyNumberFormat="1" applyFont="1" applyAlignment="1">
      <alignment vertical="center"/>
    </xf>
    <xf numFmtId="169" fontId="264" fillId="0" borderId="0" xfId="1" applyFont="1" applyFill="1" applyAlignment="1">
      <alignment vertical="center"/>
    </xf>
    <xf numFmtId="169" fontId="264" fillId="0" borderId="0" xfId="1" applyFont="1" applyFill="1" applyBorder="1" applyAlignment="1">
      <alignment vertical="center"/>
    </xf>
    <xf numFmtId="169" fontId="264" fillId="0" borderId="0" xfId="0" applyNumberFormat="1" applyFont="1" applyAlignment="1">
      <alignment vertical="center"/>
    </xf>
    <xf numFmtId="0" fontId="272" fillId="0" borderId="0" xfId="0" applyFont="1" applyAlignment="1">
      <alignment vertical="center"/>
    </xf>
    <xf numFmtId="49" fontId="272" fillId="0" borderId="0" xfId="0" applyNumberFormat="1" applyFont="1" applyAlignment="1">
      <alignment vertical="center"/>
    </xf>
    <xf numFmtId="0" fontId="272" fillId="0" borderId="0" xfId="0" applyFont="1" applyAlignment="1">
      <alignment horizontal="center" vertical="center"/>
    </xf>
    <xf numFmtId="170" fontId="264" fillId="0" borderId="0" xfId="1" applyNumberFormat="1" applyFont="1" applyFill="1" applyBorder="1" applyAlignment="1">
      <alignment vertical="center"/>
    </xf>
    <xf numFmtId="0" fontId="264" fillId="0" borderId="0" xfId="0" applyFont="1" applyAlignment="1">
      <alignment vertical="center" wrapText="1"/>
    </xf>
    <xf numFmtId="4" fontId="264" fillId="0" borderId="0" xfId="0" applyNumberFormat="1" applyFont="1" applyAlignment="1">
      <alignment horizontal="center" vertical="center"/>
    </xf>
    <xf numFmtId="177" fontId="264" fillId="0" borderId="0" xfId="0" applyNumberFormat="1" applyFont="1" applyAlignment="1">
      <alignment horizontal="left" vertical="center"/>
    </xf>
    <xf numFmtId="3" fontId="272" fillId="0" borderId="0" xfId="1" applyNumberFormat="1" applyFont="1" applyFill="1" applyBorder="1" applyAlignment="1">
      <alignment horizontal="left" vertical="center" wrapText="1"/>
    </xf>
    <xf numFmtId="0" fontId="272" fillId="0" borderId="1" xfId="0" applyFont="1" applyBorder="1" applyAlignment="1">
      <alignment horizontal="centerContinuous" vertical="center"/>
    </xf>
    <xf numFmtId="49" fontId="264" fillId="0" borderId="0" xfId="0" applyNumberFormat="1" applyFont="1" applyAlignment="1">
      <alignment horizontal="center" vertical="center" wrapText="1"/>
    </xf>
    <xf numFmtId="0" fontId="272" fillId="0" borderId="1" xfId="0" applyFont="1" applyBorder="1" applyAlignment="1">
      <alignment horizontal="center" vertical="center" wrapText="1"/>
    </xf>
    <xf numFmtId="0" fontId="264" fillId="0" borderId="0" xfId="0" applyFont="1" applyAlignment="1">
      <alignment horizontal="center" vertical="center" wrapText="1"/>
    </xf>
    <xf numFmtId="178" fontId="264" fillId="0" borderId="0" xfId="0" applyNumberFormat="1" applyFont="1" applyAlignment="1">
      <alignment horizontal="center" vertical="center"/>
    </xf>
    <xf numFmtId="0" fontId="264" fillId="0" borderId="0" xfId="0" applyFont="1"/>
    <xf numFmtId="196" fontId="264" fillId="0" borderId="0" xfId="7" applyNumberFormat="1" applyFont="1" applyFill="1" applyAlignment="1">
      <alignment vertical="center" wrapText="1"/>
    </xf>
    <xf numFmtId="49" fontId="264" fillId="0" borderId="0" xfId="0" applyNumberFormat="1" applyFont="1" applyAlignment="1">
      <alignment vertical="center" wrapText="1"/>
    </xf>
    <xf numFmtId="173" fontId="264" fillId="0" borderId="0" xfId="0" applyNumberFormat="1" applyFont="1" applyAlignment="1">
      <alignment horizontal="center" vertical="center" wrapText="1"/>
    </xf>
    <xf numFmtId="177" fontId="264" fillId="0" borderId="0" xfId="0" applyNumberFormat="1" applyFont="1" applyAlignment="1">
      <alignment horizontal="center" vertical="center" wrapText="1"/>
    </xf>
    <xf numFmtId="169" fontId="264" fillId="0" borderId="0" xfId="1" applyFont="1" applyFill="1" applyAlignment="1">
      <alignment horizontal="center" vertical="center" wrapText="1"/>
    </xf>
    <xf numFmtId="173" fontId="264" fillId="0" borderId="0" xfId="0" applyNumberFormat="1" applyFont="1" applyAlignment="1">
      <alignment horizontal="center" vertical="center"/>
    </xf>
    <xf numFmtId="49" fontId="272" fillId="0" borderId="0" xfId="0" applyNumberFormat="1" applyFont="1" applyAlignment="1">
      <alignment horizontal="center" vertical="center" wrapText="1"/>
    </xf>
    <xf numFmtId="170" fontId="264" fillId="0" borderId="0" xfId="1" applyNumberFormat="1" applyFont="1" applyFill="1" applyAlignment="1">
      <alignment horizontal="center" vertical="center" wrapText="1"/>
    </xf>
    <xf numFmtId="49" fontId="264" fillId="0" borderId="0" xfId="0" applyNumberFormat="1" applyFont="1" applyAlignment="1">
      <alignment horizontal="center" vertical="center"/>
    </xf>
    <xf numFmtId="168" fontId="264" fillId="0" borderId="0" xfId="0" applyNumberFormat="1" applyFont="1" applyAlignment="1">
      <alignment horizontal="center" vertical="center"/>
    </xf>
    <xf numFmtId="0" fontId="272" fillId="0" borderId="0" xfId="0" applyFont="1" applyAlignment="1">
      <alignment horizontal="center" vertical="center" wrapText="1"/>
    </xf>
    <xf numFmtId="0" fontId="296" fillId="0" borderId="0" xfId="6" applyFont="1" applyAlignment="1">
      <alignment vertical="center" wrapText="1"/>
    </xf>
    <xf numFmtId="4" fontId="272" fillId="0" borderId="0" xfId="0" applyNumberFormat="1" applyFont="1" applyAlignment="1">
      <alignment vertical="center"/>
    </xf>
    <xf numFmtId="4" fontId="264" fillId="0" borderId="0" xfId="0" applyNumberFormat="1" applyFont="1" applyAlignment="1">
      <alignment vertical="center" wrapText="1"/>
    </xf>
    <xf numFmtId="4" fontId="272" fillId="0" borderId="0" xfId="0" applyNumberFormat="1" applyFont="1" applyAlignment="1">
      <alignment horizontal="center" vertical="center"/>
    </xf>
    <xf numFmtId="0" fontId="264" fillId="0" borderId="0" xfId="0" applyFont="1" applyProtection="1">
      <protection hidden="1"/>
    </xf>
    <xf numFmtId="0" fontId="264" fillId="0" borderId="32" xfId="0" applyFont="1" applyBorder="1"/>
    <xf numFmtId="173" fontId="264" fillId="0" borderId="0" xfId="28" applyNumberFormat="1" applyFont="1" applyAlignment="1">
      <alignment horizontal="center" vertical="center" wrapText="1"/>
    </xf>
    <xf numFmtId="200" fontId="264" fillId="0" borderId="0" xfId="1" applyNumberFormat="1" applyFont="1" applyFill="1" applyAlignment="1">
      <alignment vertical="center"/>
    </xf>
    <xf numFmtId="196" fontId="264" fillId="0" borderId="0" xfId="0" applyNumberFormat="1" applyFont="1" applyAlignment="1">
      <alignment horizontal="center" vertical="center"/>
    </xf>
    <xf numFmtId="199" fontId="264" fillId="0" borderId="0" xfId="0" applyNumberFormat="1" applyFont="1" applyAlignment="1">
      <alignment vertical="center"/>
    </xf>
    <xf numFmtId="169" fontId="264" fillId="0" borderId="0" xfId="1" applyFont="1" applyFill="1" applyAlignment="1">
      <alignment horizontal="centerContinuous" vertical="center"/>
    </xf>
    <xf numFmtId="193" fontId="264" fillId="0" borderId="0" xfId="1" applyNumberFormat="1" applyFont="1" applyFill="1" applyAlignment="1">
      <alignment vertical="center"/>
    </xf>
    <xf numFmtId="174" fontId="264" fillId="0" borderId="0" xfId="2" applyNumberFormat="1" applyFont="1" applyFill="1" applyAlignment="1">
      <alignment horizontal="left" vertical="center"/>
    </xf>
    <xf numFmtId="196" fontId="264" fillId="0" borderId="0" xfId="0" applyNumberFormat="1" applyFont="1" applyAlignment="1">
      <alignment horizontal="left" vertical="center"/>
    </xf>
    <xf numFmtId="9" fontId="264" fillId="0" borderId="0" xfId="2" applyFont="1" applyFill="1" applyAlignment="1">
      <alignment vertical="center"/>
    </xf>
    <xf numFmtId="3" fontId="264" fillId="0" borderId="0" xfId="6" applyNumberFormat="1" applyFont="1" applyAlignment="1">
      <alignment horizontal="left" vertical="center"/>
    </xf>
    <xf numFmtId="177" fontId="264" fillId="0" borderId="0" xfId="0" applyNumberFormat="1" applyFont="1" applyAlignment="1">
      <alignment vertical="center"/>
    </xf>
    <xf numFmtId="3" fontId="264" fillId="0" borderId="0" xfId="0" applyNumberFormat="1" applyFont="1" applyAlignment="1">
      <alignment horizontal="left" vertical="center"/>
    </xf>
    <xf numFmtId="2" fontId="264" fillId="0" borderId="0" xfId="0" applyNumberFormat="1" applyFont="1" applyAlignment="1">
      <alignment vertical="center"/>
    </xf>
    <xf numFmtId="169" fontId="264" fillId="0" borderId="0" xfId="1" applyFont="1" applyFill="1" applyAlignment="1">
      <alignment vertical="center" wrapText="1"/>
    </xf>
    <xf numFmtId="1" fontId="264" fillId="0" borderId="0" xfId="0" applyNumberFormat="1" applyFont="1" applyAlignment="1">
      <alignment vertical="center"/>
    </xf>
    <xf numFmtId="0" fontId="272" fillId="0" borderId="0" xfId="0" applyFont="1" applyAlignment="1">
      <alignment horizontal="right" vertical="center"/>
    </xf>
    <xf numFmtId="169" fontId="272" fillId="0" borderId="0" xfId="1" applyFont="1" applyFill="1" applyBorder="1" applyAlignment="1">
      <alignment vertical="center"/>
    </xf>
    <xf numFmtId="169" fontId="264" fillId="0" borderId="0" xfId="0" applyNumberFormat="1" applyFont="1" applyAlignment="1">
      <alignment horizontal="center" vertical="center"/>
    </xf>
    <xf numFmtId="169" fontId="264" fillId="0" borderId="0" xfId="0" applyNumberFormat="1" applyFont="1" applyAlignment="1">
      <alignment horizontal="left" vertical="center"/>
    </xf>
    <xf numFmtId="2" fontId="264" fillId="0" borderId="0" xfId="0" applyNumberFormat="1" applyFont="1" applyAlignment="1">
      <alignment horizontal="left" vertical="center" indent="3"/>
    </xf>
    <xf numFmtId="170" fontId="264" fillId="0" borderId="0" xfId="1" applyNumberFormat="1" applyFont="1" applyFill="1" applyAlignment="1">
      <alignment horizontal="center" vertical="center"/>
    </xf>
    <xf numFmtId="181" fontId="264" fillId="0" borderId="0" xfId="0" applyNumberFormat="1" applyFont="1" applyAlignment="1">
      <alignment vertical="center"/>
    </xf>
    <xf numFmtId="168" fontId="264" fillId="0" borderId="0" xfId="0" applyNumberFormat="1" applyFont="1" applyAlignment="1">
      <alignment horizontal="center" vertical="center" wrapText="1"/>
    </xf>
    <xf numFmtId="173" fontId="272" fillId="0" borderId="0" xfId="0" applyNumberFormat="1" applyFont="1" applyAlignment="1">
      <alignment horizontal="center" vertical="center" wrapText="1"/>
    </xf>
    <xf numFmtId="176" fontId="272" fillId="0" borderId="0" xfId="0" applyNumberFormat="1" applyFont="1" applyAlignment="1">
      <alignment horizontal="center" vertical="center" wrapText="1"/>
    </xf>
    <xf numFmtId="176" fontId="272" fillId="0" borderId="0" xfId="0" applyNumberFormat="1" applyFont="1" applyAlignment="1">
      <alignment horizontal="left" vertical="center"/>
    </xf>
    <xf numFmtId="179" fontId="272" fillId="0" borderId="0" xfId="0" applyNumberFormat="1" applyFont="1" applyAlignment="1">
      <alignment horizontal="left" vertical="center"/>
    </xf>
    <xf numFmtId="179" fontId="272" fillId="0" borderId="0" xfId="0" applyNumberFormat="1" applyFont="1" applyAlignment="1">
      <alignment vertical="center"/>
    </xf>
    <xf numFmtId="167" fontId="272" fillId="0" borderId="0" xfId="0" applyNumberFormat="1" applyFont="1" applyAlignment="1">
      <alignment vertical="center"/>
    </xf>
    <xf numFmtId="167" fontId="272" fillId="0" borderId="0" xfId="0" applyNumberFormat="1" applyFont="1" applyAlignment="1">
      <alignment horizontal="left" vertical="center"/>
    </xf>
    <xf numFmtId="174" fontId="264" fillId="0" borderId="0" xfId="0" applyNumberFormat="1" applyFont="1" applyAlignment="1">
      <alignment vertical="center" wrapText="1"/>
    </xf>
    <xf numFmtId="4" fontId="264" fillId="0" borderId="0" xfId="7" applyNumberFormat="1" applyFont="1" applyFill="1" applyBorder="1" applyAlignment="1">
      <alignment vertical="center" wrapText="1"/>
    </xf>
    <xf numFmtId="174" fontId="272" fillId="0" borderId="0" xfId="0" applyNumberFormat="1" applyFont="1" applyAlignment="1">
      <alignment vertical="center"/>
    </xf>
    <xf numFmtId="4" fontId="272" fillId="0" borderId="0" xfId="7" applyNumberFormat="1" applyFont="1" applyFill="1" applyBorder="1" applyAlignment="1">
      <alignment vertical="center"/>
    </xf>
    <xf numFmtId="0" fontId="272" fillId="0" borderId="0" xfId="0" applyFont="1" applyAlignment="1">
      <alignment horizontal="left" vertical="center"/>
    </xf>
    <xf numFmtId="0" fontId="264" fillId="0" borderId="0" xfId="35068" applyFont="1" applyAlignment="1">
      <alignment horizontal="center"/>
    </xf>
    <xf numFmtId="0" fontId="264" fillId="0" borderId="0" xfId="35068" applyFont="1" applyAlignment="1">
      <alignment horizontal="right" wrapText="1"/>
    </xf>
    <xf numFmtId="0" fontId="264" fillId="0" borderId="0" xfId="35075" applyFont="1"/>
    <xf numFmtId="169" fontId="264" fillId="0" borderId="0" xfId="35076" applyFont="1" applyFill="1"/>
    <xf numFmtId="0" fontId="264" fillId="0" borderId="0" xfId="35075" applyFont="1" applyAlignment="1">
      <alignment horizontal="center"/>
    </xf>
    <xf numFmtId="0" fontId="264" fillId="0" borderId="0" xfId="35078" applyFont="1" applyFill="1" applyBorder="1" applyAlignment="1">
      <alignment horizontal="center" vertical="center" wrapText="1"/>
    </xf>
    <xf numFmtId="168" fontId="264" fillId="0" borderId="0" xfId="35078" applyNumberFormat="1" applyFont="1" applyFill="1" applyAlignment="1">
      <alignment vertical="center"/>
    </xf>
    <xf numFmtId="180" fontId="264" fillId="0" borderId="0" xfId="35078" applyNumberFormat="1" applyFont="1" applyFill="1" applyBorder="1" applyAlignment="1">
      <alignment vertical="center"/>
    </xf>
    <xf numFmtId="197" fontId="264" fillId="0" borderId="0" xfId="35078" applyNumberFormat="1" applyFont="1" applyFill="1" applyAlignment="1">
      <alignment vertical="center"/>
    </xf>
    <xf numFmtId="168" fontId="264" fillId="0" borderId="0" xfId="35078" applyNumberFormat="1" applyFont="1" applyFill="1" applyAlignment="1">
      <alignment horizontal="center" vertical="center" wrapText="1"/>
    </xf>
    <xf numFmtId="180" fontId="264" fillId="0" borderId="0" xfId="35078" applyNumberFormat="1" applyFont="1" applyFill="1" applyBorder="1" applyAlignment="1">
      <alignment horizontal="center" vertical="center" wrapText="1"/>
    </xf>
    <xf numFmtId="197" fontId="264" fillId="0" borderId="0" xfId="35078" applyNumberFormat="1" applyFont="1" applyFill="1" applyAlignment="1">
      <alignment horizontal="center" vertical="center" wrapText="1"/>
    </xf>
    <xf numFmtId="197" fontId="264" fillId="0" borderId="0" xfId="35078" applyNumberFormat="1" applyFont="1" applyFill="1" applyBorder="1" applyAlignment="1">
      <alignment horizontal="center" vertical="center" wrapText="1"/>
    </xf>
    <xf numFmtId="168" fontId="264" fillId="0" borderId="0" xfId="35078" applyNumberFormat="1" applyFont="1" applyFill="1" applyBorder="1" applyAlignment="1">
      <alignment horizontal="center" vertical="center" wrapText="1"/>
    </xf>
    <xf numFmtId="200" fontId="264" fillId="0" borderId="0" xfId="1" applyNumberFormat="1" applyFont="1" applyFill="1" applyAlignment="1">
      <alignment horizontal="center" vertical="center" wrapText="1"/>
    </xf>
    <xf numFmtId="0" fontId="154" fillId="0" borderId="0" xfId="35090" applyFill="1" applyAlignment="1">
      <alignment vertical="center"/>
    </xf>
    <xf numFmtId="168" fontId="265" fillId="0" borderId="0" xfId="35090" applyNumberFormat="1" applyFont="1" applyFill="1" applyAlignment="1">
      <alignment vertical="center"/>
    </xf>
    <xf numFmtId="0" fontId="265" fillId="0" borderId="0" xfId="35090" applyFont="1" applyFill="1" applyAlignment="1">
      <alignment vertical="center"/>
    </xf>
    <xf numFmtId="180" fontId="265" fillId="0" borderId="0" xfId="35090" applyNumberFormat="1" applyFont="1" applyFill="1" applyBorder="1" applyAlignment="1">
      <alignment vertical="center"/>
    </xf>
    <xf numFmtId="197" fontId="265" fillId="0" borderId="0" xfId="35090" applyNumberFormat="1" applyFont="1" applyFill="1" applyAlignment="1">
      <alignment vertical="center"/>
    </xf>
    <xf numFmtId="173" fontId="154" fillId="0" borderId="0" xfId="35090" applyNumberFormat="1" applyFill="1" applyAlignment="1">
      <alignment vertical="center"/>
    </xf>
    <xf numFmtId="0" fontId="154" fillId="0" borderId="0" xfId="35091"/>
    <xf numFmtId="176" fontId="154" fillId="0" borderId="0" xfId="35091" applyNumberFormat="1" applyAlignment="1">
      <alignment vertical="center"/>
    </xf>
    <xf numFmtId="0" fontId="302" fillId="0" borderId="0" xfId="35091" applyFont="1" applyAlignment="1">
      <alignment vertical="center"/>
    </xf>
    <xf numFmtId="0" fontId="266" fillId="0" borderId="0" xfId="35090" applyFont="1" applyFill="1" applyAlignment="1">
      <alignment vertical="center"/>
    </xf>
    <xf numFmtId="0" fontId="260" fillId="27" borderId="16" xfId="35097" applyFont="1" applyFill="1" applyBorder="1" applyAlignment="1">
      <alignment horizontal="center"/>
    </xf>
    <xf numFmtId="0" fontId="260" fillId="0" borderId="31" xfId="35097" applyFont="1" applyBorder="1" applyAlignment="1">
      <alignment wrapText="1"/>
    </xf>
    <xf numFmtId="0" fontId="260" fillId="0" borderId="31" xfId="35097" applyFont="1" applyBorder="1" applyAlignment="1">
      <alignment horizontal="right" wrapText="1"/>
    </xf>
    <xf numFmtId="1" fontId="264" fillId="0" borderId="0" xfId="0" applyNumberFormat="1" applyFont="1" applyAlignment="1">
      <alignment horizontal="center" vertical="center"/>
    </xf>
    <xf numFmtId="1" fontId="267" fillId="26" borderId="1" xfId="0" applyNumberFormat="1" applyFont="1" applyFill="1" applyBorder="1" applyAlignment="1">
      <alignment horizontal="center" vertical="center" wrapText="1"/>
    </xf>
    <xf numFmtId="201" fontId="267" fillId="26" borderId="1" xfId="0" applyNumberFormat="1" applyFont="1" applyFill="1" applyBorder="1" applyAlignment="1">
      <alignment horizontal="center" vertical="center" wrapText="1"/>
    </xf>
    <xf numFmtId="200" fontId="267" fillId="26" borderId="1" xfId="0" applyNumberFormat="1" applyFont="1" applyFill="1" applyBorder="1" applyAlignment="1">
      <alignment horizontal="center" vertical="center" wrapText="1"/>
    </xf>
    <xf numFmtId="201" fontId="264" fillId="0" borderId="0" xfId="0" applyNumberFormat="1" applyFont="1" applyAlignment="1">
      <alignment vertical="center"/>
    </xf>
    <xf numFmtId="180" fontId="272" fillId="0" borderId="0" xfId="0" applyNumberFormat="1" applyFont="1" applyAlignment="1">
      <alignment vertical="center"/>
    </xf>
    <xf numFmtId="196" fontId="264" fillId="0" borderId="0" xfId="0" applyNumberFormat="1" applyFont="1" applyAlignment="1">
      <alignment vertical="center"/>
    </xf>
    <xf numFmtId="1" fontId="264" fillId="0" borderId="0" xfId="0" applyNumberFormat="1" applyFont="1" applyAlignment="1">
      <alignment vertical="center" wrapText="1"/>
    </xf>
    <xf numFmtId="0" fontId="272" fillId="0" borderId="13" xfId="0" applyFont="1" applyBorder="1" applyAlignment="1">
      <alignment horizontal="justify" vertical="center"/>
    </xf>
    <xf numFmtId="0" fontId="304" fillId="0" borderId="0" xfId="35109" applyFont="1" applyAlignment="1">
      <alignment horizontal="center"/>
    </xf>
    <xf numFmtId="9" fontId="264" fillId="0" borderId="0" xfId="2" applyFont="1" applyFill="1" applyAlignment="1">
      <alignment horizontal="center" vertical="center"/>
    </xf>
    <xf numFmtId="0" fontId="306" fillId="28" borderId="11" xfId="0" applyFont="1" applyFill="1" applyBorder="1"/>
    <xf numFmtId="0" fontId="267" fillId="2" borderId="0" xfId="28" applyFont="1" applyFill="1" applyAlignment="1">
      <alignment horizontal="center" vertical="center"/>
    </xf>
    <xf numFmtId="169" fontId="267" fillId="2" borderId="0" xfId="17580" applyFont="1" applyFill="1" applyBorder="1" applyAlignment="1">
      <alignment horizontal="center" vertical="center"/>
    </xf>
    <xf numFmtId="0" fontId="272" fillId="0" borderId="0" xfId="28" applyFont="1" applyAlignment="1">
      <alignment horizontal="center" vertical="center" wrapText="1"/>
    </xf>
    <xf numFmtId="169" fontId="272" fillId="0" borderId="0" xfId="17580" applyFont="1" applyFill="1" applyBorder="1" applyAlignment="1">
      <alignment horizontal="center" vertical="center" wrapText="1"/>
    </xf>
    <xf numFmtId="1" fontId="263" fillId="0" borderId="0" xfId="28" applyNumberFormat="1" applyFont="1" applyAlignment="1">
      <alignment horizontal="center" vertical="center" wrapText="1"/>
    </xf>
    <xf numFmtId="165" fontId="263" fillId="0" borderId="0" xfId="28" applyNumberFormat="1" applyFont="1" applyAlignment="1">
      <alignment horizontal="center" vertical="center" wrapText="1"/>
    </xf>
    <xf numFmtId="173" fontId="263" fillId="0" borderId="0" xfId="28" applyNumberFormat="1" applyFont="1" applyAlignment="1">
      <alignment horizontal="center" vertical="center" wrapText="1"/>
    </xf>
    <xf numFmtId="1" fontId="263" fillId="2" borderId="0" xfId="28" applyNumberFormat="1" applyFont="1" applyFill="1" applyAlignment="1">
      <alignment horizontal="center" vertical="center" wrapText="1"/>
    </xf>
    <xf numFmtId="201" fontId="263" fillId="2" borderId="0" xfId="28" applyNumberFormat="1" applyFont="1" applyFill="1" applyAlignment="1">
      <alignment horizontal="center" vertical="center" wrapText="1"/>
    </xf>
    <xf numFmtId="1" fontId="264" fillId="0" borderId="0" xfId="28" applyNumberFormat="1" applyFont="1" applyAlignment="1">
      <alignment horizontal="center" vertical="center" wrapText="1"/>
    </xf>
    <xf numFmtId="1" fontId="264" fillId="0" borderId="0" xfId="0" applyNumberFormat="1" applyFont="1" applyAlignment="1">
      <alignment horizontal="center" vertical="center" wrapText="1"/>
    </xf>
    <xf numFmtId="0" fontId="264" fillId="0" borderId="0" xfId="35068" applyFont="1" applyAlignment="1">
      <alignment horizontal="center" wrapText="1"/>
    </xf>
    <xf numFmtId="165" fontId="263" fillId="0" borderId="36" xfId="28" applyNumberFormat="1" applyFont="1" applyBorder="1" applyAlignment="1">
      <alignment horizontal="center" vertical="center" wrapText="1"/>
    </xf>
    <xf numFmtId="1" fontId="263" fillId="0" borderId="1" xfId="28" applyNumberFormat="1" applyFont="1" applyBorder="1" applyAlignment="1">
      <alignment horizontal="center" vertical="center" wrapText="1"/>
    </xf>
    <xf numFmtId="165" fontId="263" fillId="0" borderId="1" xfId="28" applyNumberFormat="1" applyFont="1" applyBorder="1" applyAlignment="1">
      <alignment horizontal="center" vertical="center" wrapText="1"/>
    </xf>
    <xf numFmtId="173" fontId="263" fillId="0" borderId="1" xfId="28" applyNumberFormat="1" applyFont="1" applyBorder="1" applyAlignment="1">
      <alignment horizontal="center" vertical="center" wrapText="1"/>
    </xf>
    <xf numFmtId="40" fontId="264" fillId="0" borderId="0" xfId="4449" applyNumberFormat="1" applyFont="1" applyAlignment="1">
      <alignment horizontal="center"/>
    </xf>
    <xf numFmtId="180" fontId="272" fillId="0" borderId="0" xfId="0" applyNumberFormat="1" applyFont="1" applyAlignment="1">
      <alignment horizontal="center" vertical="center" wrapText="1"/>
    </xf>
    <xf numFmtId="204" fontId="264" fillId="0" borderId="0" xfId="0" applyNumberFormat="1" applyFont="1" applyAlignment="1">
      <alignment vertical="center"/>
    </xf>
    <xf numFmtId="0" fontId="272" fillId="0" borderId="0" xfId="79" applyFont="1" applyAlignment="1">
      <alignment horizontal="center" vertical="center" wrapText="1"/>
    </xf>
    <xf numFmtId="169" fontId="272" fillId="0" borderId="0" xfId="0" applyNumberFormat="1" applyFont="1" applyAlignment="1">
      <alignment horizontal="center" vertical="center"/>
    </xf>
    <xf numFmtId="2" fontId="272" fillId="0" borderId="0" xfId="0" applyNumberFormat="1" applyFont="1" applyAlignment="1">
      <alignment horizontal="center" vertical="center"/>
    </xf>
    <xf numFmtId="3" fontId="267" fillId="26" borderId="1" xfId="0" applyNumberFormat="1" applyFont="1" applyFill="1" applyBorder="1" applyAlignment="1">
      <alignment horizontal="center" vertical="center" wrapText="1"/>
    </xf>
    <xf numFmtId="205" fontId="264" fillId="0" borderId="1" xfId="0" applyNumberFormat="1" applyFont="1" applyBorder="1" applyAlignment="1">
      <alignment horizontal="center" vertical="center" wrapText="1"/>
    </xf>
    <xf numFmtId="0" fontId="272" fillId="0" borderId="4" xfId="0" applyFont="1" applyBorder="1" applyAlignment="1">
      <alignment horizontal="center" vertical="center" wrapText="1"/>
    </xf>
    <xf numFmtId="178" fontId="272" fillId="0" borderId="15" xfId="0" applyNumberFormat="1" applyFont="1" applyBorder="1" applyAlignment="1">
      <alignment horizontal="center" vertical="center"/>
    </xf>
    <xf numFmtId="165" fontId="263" fillId="0" borderId="44" xfId="28" applyNumberFormat="1" applyFont="1" applyBorder="1" applyAlignment="1">
      <alignment horizontal="center" vertical="center" wrapText="1"/>
    </xf>
    <xf numFmtId="0" fontId="258" fillId="0" borderId="0" xfId="0" applyFont="1" applyAlignment="1">
      <alignment horizontal="center" vertical="center" wrapText="1"/>
    </xf>
    <xf numFmtId="169" fontId="258" fillId="0" borderId="0" xfId="1" applyFont="1" applyFill="1" applyAlignment="1">
      <alignment horizontal="center" vertical="center" wrapText="1"/>
    </xf>
    <xf numFmtId="49" fontId="298" fillId="0" borderId="0" xfId="0" applyNumberFormat="1" applyFont="1" applyAlignment="1">
      <alignment vertical="center" wrapText="1"/>
    </xf>
    <xf numFmtId="0" fontId="258" fillId="0" borderId="0" xfId="0" applyFont="1" applyAlignment="1">
      <alignment vertical="center" wrapText="1"/>
    </xf>
    <xf numFmtId="0" fontId="258" fillId="0" borderId="0" xfId="0" applyFont="1" applyAlignment="1">
      <alignment vertical="center"/>
    </xf>
    <xf numFmtId="191" fontId="258" fillId="0" borderId="0" xfId="0" applyNumberFormat="1" applyFont="1" applyAlignment="1">
      <alignment vertical="center"/>
    </xf>
    <xf numFmtId="4" fontId="258" fillId="0" borderId="0" xfId="0" applyNumberFormat="1" applyFont="1" applyAlignment="1">
      <alignment vertical="center"/>
    </xf>
    <xf numFmtId="0" fontId="258" fillId="0" borderId="0" xfId="0" applyFont="1" applyAlignment="1">
      <alignment horizontal="center" vertical="center"/>
    </xf>
    <xf numFmtId="0" fontId="258" fillId="0" borderId="0" xfId="14" applyFont="1" applyAlignment="1">
      <alignment horizontal="right" vertical="center" wrapText="1"/>
    </xf>
    <xf numFmtId="0" fontId="258" fillId="2" borderId="0" xfId="0" applyFont="1" applyFill="1" applyAlignment="1">
      <alignment vertical="center"/>
    </xf>
    <xf numFmtId="49" fontId="298" fillId="0" borderId="12" xfId="0" applyNumberFormat="1" applyFont="1" applyBorder="1" applyAlignment="1">
      <alignment horizontal="center" vertical="center" wrapText="1"/>
    </xf>
    <xf numFmtId="49" fontId="298" fillId="0" borderId="0" xfId="0" applyNumberFormat="1" applyFont="1" applyAlignment="1" applyProtection="1">
      <alignment vertical="center" wrapText="1"/>
      <protection hidden="1"/>
    </xf>
    <xf numFmtId="0" fontId="258" fillId="0" borderId="0" xfId="0" applyFont="1"/>
    <xf numFmtId="49" fontId="298" fillId="0" borderId="32" xfId="0" applyNumberFormat="1" applyFont="1" applyBorder="1" applyAlignment="1">
      <alignment horizontal="center" vertical="center" wrapText="1"/>
    </xf>
    <xf numFmtId="0" fontId="258" fillId="0" borderId="32" xfId="0" applyFont="1" applyBorder="1"/>
    <xf numFmtId="0" fontId="258" fillId="0" borderId="0" xfId="0" applyFont="1" applyProtection="1">
      <protection hidden="1"/>
    </xf>
    <xf numFmtId="49" fontId="298" fillId="0" borderId="11" xfId="0" applyNumberFormat="1" applyFont="1" applyBorder="1" applyAlignment="1">
      <alignment horizontal="center" vertical="center" wrapText="1"/>
    </xf>
    <xf numFmtId="9" fontId="264" fillId="0" borderId="0" xfId="2" applyFont="1" applyFill="1" applyAlignment="1">
      <alignment horizontal="left" vertical="center"/>
    </xf>
    <xf numFmtId="0" fontId="296" fillId="0" borderId="0" xfId="6" applyFont="1" applyAlignment="1">
      <alignment horizontal="left" vertical="center" wrapText="1"/>
    </xf>
    <xf numFmtId="169" fontId="258" fillId="0" borderId="0" xfId="1" applyFont="1" applyFill="1" applyAlignment="1">
      <alignment vertical="center"/>
    </xf>
    <xf numFmtId="171" fontId="258" fillId="0" borderId="0" xfId="0" applyNumberFormat="1" applyFont="1" applyAlignment="1">
      <alignment vertical="center"/>
    </xf>
    <xf numFmtId="169" fontId="258" fillId="0" borderId="31" xfId="1" applyFont="1" applyFill="1" applyBorder="1" applyAlignment="1">
      <alignment horizontal="right" vertical="center" wrapText="1"/>
    </xf>
    <xf numFmtId="10" fontId="258" fillId="0" borderId="0" xfId="2" applyNumberFormat="1" applyFont="1" applyFill="1" applyAlignment="1">
      <alignment vertical="center"/>
    </xf>
    <xf numFmtId="10" fontId="258" fillId="0" borderId="0" xfId="1" applyNumberFormat="1" applyFont="1" applyFill="1" applyAlignment="1">
      <alignment vertical="center"/>
    </xf>
    <xf numFmtId="0" fontId="258" fillId="0" borderId="28" xfId="0" applyFont="1" applyBorder="1" applyAlignment="1">
      <alignment vertical="center"/>
    </xf>
    <xf numFmtId="171" fontId="298" fillId="0" borderId="28" xfId="1" applyNumberFormat="1" applyFont="1" applyFill="1" applyBorder="1" applyAlignment="1">
      <alignment vertical="center"/>
    </xf>
    <xf numFmtId="169" fontId="298" fillId="0" borderId="28" xfId="1" applyFont="1" applyFill="1" applyBorder="1" applyAlignment="1">
      <alignment vertical="center"/>
    </xf>
    <xf numFmtId="3" fontId="258" fillId="0" borderId="0" xfId="0" applyNumberFormat="1" applyFont="1" applyAlignment="1">
      <alignment vertical="center"/>
    </xf>
    <xf numFmtId="195" fontId="258" fillId="0" borderId="0" xfId="79" applyNumberFormat="1" applyFont="1" applyAlignment="1">
      <alignment horizontal="right" vertical="center"/>
    </xf>
    <xf numFmtId="174" fontId="258" fillId="0" borderId="0" xfId="2" applyNumberFormat="1" applyFont="1" applyFill="1" applyAlignment="1">
      <alignment vertical="center"/>
    </xf>
    <xf numFmtId="174" fontId="258" fillId="0" borderId="0" xfId="1" applyNumberFormat="1" applyFont="1" applyFill="1" applyAlignment="1">
      <alignment vertical="center"/>
    </xf>
    <xf numFmtId="0" fontId="258" fillId="0" borderId="0" xfId="43915" applyFont="1"/>
    <xf numFmtId="37" fontId="258" fillId="0" borderId="0" xfId="43918" applyNumberFormat="1" applyFont="1"/>
    <xf numFmtId="169" fontId="258" fillId="0" borderId="0" xfId="43918" applyFont="1"/>
    <xf numFmtId="9" fontId="258" fillId="0" borderId="0" xfId="2" applyFont="1" applyFill="1" applyAlignment="1">
      <alignment vertical="center"/>
    </xf>
    <xf numFmtId="0" fontId="258" fillId="0" borderId="0" xfId="79" applyFont="1" applyAlignment="1">
      <alignment horizontal="left" vertical="center"/>
    </xf>
    <xf numFmtId="194" fontId="258" fillId="0" borderId="0" xfId="79" applyNumberFormat="1" applyFont="1" applyAlignment="1">
      <alignment horizontal="right" vertical="center"/>
    </xf>
    <xf numFmtId="4" fontId="258" fillId="0" borderId="0" xfId="79" applyNumberFormat="1" applyFont="1" applyAlignment="1">
      <alignment horizontal="right" vertical="center"/>
    </xf>
    <xf numFmtId="0" fontId="258" fillId="0" borderId="0" xfId="35073" applyFont="1" applyAlignment="1">
      <alignment horizontal="center" vertical="center"/>
    </xf>
    <xf numFmtId="169" fontId="258" fillId="0" borderId="0" xfId="1" applyFont="1" applyFill="1" applyBorder="1" applyAlignment="1">
      <alignment vertical="center"/>
    </xf>
    <xf numFmtId="173" fontId="258" fillId="0" borderId="0" xfId="0" applyNumberFormat="1" applyFont="1" applyAlignment="1">
      <alignment vertical="center"/>
    </xf>
    <xf numFmtId="180" fontId="258" fillId="0" borderId="0" xfId="0" applyNumberFormat="1" applyFont="1" applyAlignment="1">
      <alignment vertical="center"/>
    </xf>
    <xf numFmtId="173" fontId="258" fillId="0" borderId="1" xfId="0" applyNumberFormat="1" applyFont="1" applyBorder="1" applyAlignment="1">
      <alignment vertical="center"/>
    </xf>
    <xf numFmtId="169" fontId="258" fillId="0" borderId="1" xfId="1" applyFont="1" applyFill="1" applyBorder="1" applyAlignment="1">
      <alignment vertical="center"/>
    </xf>
    <xf numFmtId="173" fontId="258" fillId="0" borderId="1" xfId="0" applyNumberFormat="1" applyFont="1" applyBorder="1" applyAlignment="1">
      <alignment horizontal="center" vertical="center" wrapText="1"/>
    </xf>
    <xf numFmtId="174" fontId="258" fillId="0" borderId="0" xfId="2" applyNumberFormat="1" applyFont="1" applyFill="1" applyAlignment="1">
      <alignment horizontal="center" vertical="center" wrapText="1"/>
    </xf>
    <xf numFmtId="169" fontId="258" fillId="0" borderId="1" xfId="1" applyFont="1" applyFill="1" applyBorder="1" applyAlignment="1">
      <alignment horizontal="center" vertical="center" wrapText="1"/>
    </xf>
    <xf numFmtId="169" fontId="258" fillId="0" borderId="0" xfId="1" applyFont="1" applyFill="1"/>
    <xf numFmtId="0" fontId="258" fillId="0" borderId="0" xfId="4454" applyFont="1" applyAlignment="1">
      <alignment horizontal="center"/>
    </xf>
    <xf numFmtId="0" fontId="319" fillId="2" borderId="0" xfId="28" applyFont="1" applyFill="1" applyAlignment="1">
      <alignment horizontal="center" vertical="center" wrapText="1"/>
    </xf>
    <xf numFmtId="0" fontId="306" fillId="2" borderId="0" xfId="28" applyFont="1" applyFill="1" applyAlignment="1">
      <alignment horizontal="center" vertical="center"/>
    </xf>
    <xf numFmtId="169" fontId="306" fillId="2" borderId="0" xfId="17580" applyFont="1" applyFill="1" applyBorder="1" applyAlignment="1">
      <alignment horizontal="center" vertical="center"/>
    </xf>
    <xf numFmtId="0" fontId="306" fillId="2" borderId="0" xfId="28" applyFont="1" applyFill="1" applyAlignment="1">
      <alignment horizontal="center" vertical="center" wrapText="1"/>
    </xf>
    <xf numFmtId="1" fontId="257" fillId="0" borderId="0" xfId="28" applyNumberFormat="1" applyAlignment="1">
      <alignment horizontal="center" vertical="center" wrapText="1"/>
    </xf>
    <xf numFmtId="165" fontId="257" fillId="0" borderId="0" xfId="28" applyNumberFormat="1" applyAlignment="1">
      <alignment horizontal="center" vertical="center" wrapText="1"/>
    </xf>
    <xf numFmtId="0" fontId="257" fillId="2" borderId="0" xfId="28" applyFill="1" applyAlignment="1">
      <alignment horizontal="center" vertical="center" wrapText="1"/>
    </xf>
    <xf numFmtId="1" fontId="257" fillId="2" borderId="0" xfId="28" applyNumberFormat="1" applyFill="1" applyAlignment="1">
      <alignment horizontal="center" vertical="center" wrapText="1"/>
    </xf>
    <xf numFmtId="201" fontId="257" fillId="2" borderId="0" xfId="28" applyNumberFormat="1" applyFill="1" applyAlignment="1">
      <alignment horizontal="center" vertical="center" wrapText="1"/>
    </xf>
    <xf numFmtId="0" fontId="258" fillId="0" borderId="0" xfId="0" applyFont="1" applyAlignment="1">
      <alignment horizontal="left" vertical="center" wrapText="1"/>
    </xf>
    <xf numFmtId="0" fontId="258" fillId="0" borderId="0" xfId="35074" applyFont="1" applyAlignment="1">
      <alignment vertical="center"/>
    </xf>
    <xf numFmtId="0" fontId="298" fillId="0" borderId="1" xfId="35074" applyFont="1" applyBorder="1" applyAlignment="1">
      <alignment vertical="center"/>
    </xf>
    <xf numFmtId="0" fontId="298" fillId="0" borderId="1" xfId="0" applyFont="1" applyBorder="1" applyAlignment="1">
      <alignment horizontal="center" vertical="center"/>
    </xf>
    <xf numFmtId="0" fontId="258" fillId="0" borderId="1" xfId="35074" applyFont="1" applyBorder="1" applyAlignment="1">
      <alignment vertical="center"/>
    </xf>
    <xf numFmtId="171" fontId="258" fillId="0" borderId="1" xfId="1" applyNumberFormat="1" applyFont="1" applyFill="1" applyBorder="1" applyAlignment="1">
      <alignment horizontal="center" vertical="center"/>
    </xf>
    <xf numFmtId="178" fontId="298" fillId="0" borderId="1" xfId="0" applyNumberFormat="1" applyFont="1" applyBorder="1" applyAlignment="1">
      <alignment horizontal="centerContinuous" vertical="center"/>
    </xf>
    <xf numFmtId="171" fontId="298" fillId="0" borderId="1" xfId="1" applyNumberFormat="1" applyFont="1" applyFill="1" applyBorder="1" applyAlignment="1">
      <alignment horizontal="center" vertical="center"/>
    </xf>
    <xf numFmtId="176" fontId="258" fillId="0" borderId="0" xfId="0" applyNumberFormat="1" applyFont="1" applyAlignment="1">
      <alignment vertical="center"/>
    </xf>
    <xf numFmtId="168" fontId="258" fillId="0" borderId="0" xfId="0" applyNumberFormat="1" applyFont="1" applyAlignment="1">
      <alignment vertical="center"/>
    </xf>
    <xf numFmtId="0" fontId="258" fillId="0" borderId="0" xfId="0" applyFont="1" applyAlignment="1">
      <alignment horizontal="right" vertical="center"/>
    </xf>
    <xf numFmtId="178" fontId="258" fillId="0" borderId="0" xfId="0" applyNumberFormat="1" applyFont="1" applyAlignment="1">
      <alignment horizontal="center" vertical="center"/>
    </xf>
    <xf numFmtId="180" fontId="258" fillId="0" borderId="0" xfId="0" applyNumberFormat="1" applyFont="1" applyAlignment="1">
      <alignment horizontal="center" vertical="center" wrapText="1"/>
    </xf>
    <xf numFmtId="173" fontId="258" fillId="0" borderId="0" xfId="0" applyNumberFormat="1" applyFont="1" applyAlignment="1">
      <alignment horizontal="center" vertical="center" wrapText="1"/>
    </xf>
    <xf numFmtId="0" fontId="298" fillId="0" borderId="0" xfId="0" applyFont="1" applyAlignment="1">
      <alignment horizontal="center" vertical="center"/>
    </xf>
    <xf numFmtId="0" fontId="298" fillId="0" borderId="0" xfId="0" applyFont="1" applyAlignment="1">
      <alignment horizontal="right" vertical="center"/>
    </xf>
    <xf numFmtId="171" fontId="298" fillId="0" borderId="0" xfId="1" applyNumberFormat="1" applyFont="1" applyFill="1" applyBorder="1" applyAlignment="1">
      <alignment vertical="center"/>
    </xf>
    <xf numFmtId="169" fontId="298" fillId="0" borderId="0" xfId="1" applyFont="1" applyFill="1" applyBorder="1" applyAlignment="1">
      <alignment vertical="center"/>
    </xf>
    <xf numFmtId="169" fontId="258" fillId="0" borderId="0" xfId="35076" applyFont="1" applyFill="1"/>
    <xf numFmtId="0" fontId="298" fillId="0" borderId="2" xfId="0" applyFont="1" applyBorder="1" applyAlignment="1">
      <alignment horizontal="center" vertical="center" wrapText="1"/>
    </xf>
    <xf numFmtId="0" fontId="298" fillId="0" borderId="28" xfId="79" applyFont="1" applyBorder="1" applyAlignment="1">
      <alignment horizontal="center" vertical="center" wrapText="1"/>
    </xf>
    <xf numFmtId="49" fontId="258" fillId="0" borderId="1" xfId="0" applyNumberFormat="1" applyFont="1" applyBorder="1" applyAlignment="1">
      <alignment vertical="center" wrapText="1"/>
    </xf>
    <xf numFmtId="178" fontId="298" fillId="0" borderId="28" xfId="0" applyNumberFormat="1" applyFont="1" applyBorder="1" applyAlignment="1">
      <alignment vertical="center" wrapText="1"/>
    </xf>
    <xf numFmtId="180" fontId="298" fillId="0" borderId="40" xfId="0" applyNumberFormat="1" applyFont="1" applyBorder="1" applyAlignment="1">
      <alignment horizontal="center" vertical="center" wrapText="1"/>
    </xf>
    <xf numFmtId="0" fontId="298" fillId="0" borderId="41" xfId="0" applyFont="1" applyBorder="1" applyAlignment="1">
      <alignment horizontal="center" vertical="center" wrapText="1"/>
    </xf>
    <xf numFmtId="171" fontId="298" fillId="0" borderId="0" xfId="1" applyNumberFormat="1" applyFont="1" applyFill="1" applyBorder="1" applyAlignment="1">
      <alignment horizontal="center" vertical="center"/>
    </xf>
    <xf numFmtId="178" fontId="298" fillId="0" borderId="0" xfId="0" applyNumberFormat="1" applyFont="1" applyAlignment="1">
      <alignment vertical="center" wrapText="1"/>
    </xf>
    <xf numFmtId="0" fontId="258" fillId="0" borderId="0" xfId="35075" applyFont="1"/>
    <xf numFmtId="169" fontId="258" fillId="0" borderId="0" xfId="7" applyFont="1" applyFill="1" applyAlignment="1">
      <alignment vertical="center"/>
    </xf>
    <xf numFmtId="0" fontId="298" fillId="0" borderId="28" xfId="0" applyFont="1" applyBorder="1" applyAlignment="1">
      <alignment horizontal="center" vertical="center" wrapText="1"/>
    </xf>
    <xf numFmtId="205" fontId="258" fillId="0" borderId="0" xfId="0" applyNumberFormat="1" applyFont="1" applyAlignment="1">
      <alignment horizontal="center" vertical="center"/>
    </xf>
    <xf numFmtId="169" fontId="258" fillId="0" borderId="0" xfId="35076" applyFont="1" applyFill="1" applyAlignment="1">
      <alignment horizontal="center"/>
    </xf>
    <xf numFmtId="0" fontId="298" fillId="0" borderId="28" xfId="0" applyFont="1" applyBorder="1" applyAlignment="1">
      <alignment horizontal="center" vertical="center"/>
    </xf>
    <xf numFmtId="200" fontId="298" fillId="0" borderId="28" xfId="7" applyNumberFormat="1" applyFont="1" applyFill="1" applyBorder="1" applyAlignment="1">
      <alignment horizontal="center" vertical="center" wrapText="1"/>
    </xf>
    <xf numFmtId="169" fontId="258" fillId="0" borderId="0" xfId="1" applyFont="1" applyFill="1" applyBorder="1" applyAlignment="1">
      <alignment vertical="center" wrapText="1"/>
    </xf>
    <xf numFmtId="169" fontId="258" fillId="0" borderId="0" xfId="1" applyFont="1" applyFill="1" applyBorder="1" applyAlignment="1">
      <alignment horizontal="right" vertical="center" wrapText="1"/>
    </xf>
    <xf numFmtId="0" fontId="258" fillId="0" borderId="0" xfId="4" applyFont="1" applyAlignment="1">
      <alignment horizontal="right" vertical="center" wrapText="1"/>
    </xf>
    <xf numFmtId="169" fontId="258" fillId="0" borderId="0" xfId="0" applyNumberFormat="1" applyFont="1" applyAlignment="1">
      <alignment vertical="center"/>
    </xf>
    <xf numFmtId="0" fontId="258" fillId="0" borderId="0" xfId="35078" applyFont="1" applyFill="1" applyBorder="1" applyAlignment="1">
      <alignment vertical="center"/>
    </xf>
    <xf numFmtId="0" fontId="258" fillId="0" borderId="0" xfId="35078" applyFont="1" applyFill="1" applyBorder="1" applyAlignment="1">
      <alignment horizontal="center" vertical="center"/>
    </xf>
    <xf numFmtId="0" fontId="258" fillId="0" borderId="0" xfId="35078" applyFont="1" applyFill="1" applyBorder="1" applyAlignment="1">
      <alignment vertical="center" wrapText="1"/>
    </xf>
    <xf numFmtId="0" fontId="258" fillId="0" borderId="0" xfId="35078" applyFont="1" applyFill="1" applyBorder="1" applyAlignment="1">
      <alignment horizontal="right" vertical="center" wrapText="1"/>
    </xf>
    <xf numFmtId="180" fontId="258" fillId="0" borderId="0" xfId="35078" applyNumberFormat="1" applyFont="1" applyFill="1" applyBorder="1" applyAlignment="1">
      <alignment vertical="center"/>
    </xf>
    <xf numFmtId="197" fontId="258" fillId="0" borderId="0" xfId="35078" applyNumberFormat="1" applyFont="1" applyFill="1" applyAlignment="1">
      <alignment vertical="center"/>
    </xf>
    <xf numFmtId="173" fontId="258" fillId="0" borderId="0" xfId="35078" applyNumberFormat="1" applyFont="1" applyFill="1" applyAlignment="1">
      <alignment vertical="center"/>
    </xf>
    <xf numFmtId="0" fontId="258" fillId="0" borderId="0" xfId="35078" applyFont="1" applyFill="1" applyAlignment="1">
      <alignment vertical="center"/>
    </xf>
    <xf numFmtId="180" fontId="258" fillId="0" borderId="0" xfId="35078" applyNumberFormat="1" applyFont="1" applyFill="1" applyBorder="1" applyAlignment="1">
      <alignment horizontal="center" vertical="center" wrapText="1"/>
    </xf>
    <xf numFmtId="197" fontId="258" fillId="0" borderId="0" xfId="35078" applyNumberFormat="1" applyFont="1" applyFill="1" applyAlignment="1">
      <alignment horizontal="center" vertical="center" wrapText="1"/>
    </xf>
    <xf numFmtId="173" fontId="258" fillId="0" borderId="0" xfId="35078" applyNumberFormat="1" applyFont="1" applyFill="1" applyAlignment="1">
      <alignment horizontal="center" vertical="center" wrapText="1"/>
    </xf>
    <xf numFmtId="0" fontId="258" fillId="0" borderId="0" xfId="35078" applyFont="1" applyFill="1" applyAlignment="1">
      <alignment horizontal="center" vertical="center" wrapText="1"/>
    </xf>
    <xf numFmtId="176" fontId="298" fillId="0" borderId="0" xfId="0" applyNumberFormat="1" applyFont="1" applyAlignment="1">
      <alignment vertical="center"/>
    </xf>
    <xf numFmtId="0" fontId="258" fillId="0" borderId="0" xfId="5" applyFont="1" applyAlignment="1">
      <alignment horizontal="right" vertical="center" wrapText="1"/>
    </xf>
    <xf numFmtId="0" fontId="298" fillId="0" borderId="0" xfId="0" applyFont="1" applyAlignment="1">
      <alignment horizontal="left" vertical="center"/>
    </xf>
    <xf numFmtId="173" fontId="298" fillId="0" borderId="0" xfId="0" applyNumberFormat="1" applyFont="1" applyAlignment="1">
      <alignment vertical="center"/>
    </xf>
    <xf numFmtId="179" fontId="298" fillId="0" borderId="0" xfId="0" applyNumberFormat="1" applyFont="1" applyAlignment="1">
      <alignment vertical="center"/>
    </xf>
    <xf numFmtId="0" fontId="298" fillId="0" borderId="0" xfId="0" applyFont="1" applyAlignment="1">
      <alignment vertical="center"/>
    </xf>
    <xf numFmtId="4" fontId="258" fillId="0" borderId="0" xfId="0" applyNumberFormat="1" applyFont="1" applyAlignment="1">
      <alignment vertical="center" wrapText="1"/>
    </xf>
    <xf numFmtId="0" fontId="298" fillId="0" borderId="0" xfId="14" applyFont="1" applyAlignment="1">
      <alignment horizontal="right" vertical="center" wrapText="1"/>
    </xf>
    <xf numFmtId="4" fontId="298" fillId="0" borderId="0" xfId="0" applyNumberFormat="1" applyFont="1" applyAlignment="1">
      <alignment vertical="center"/>
    </xf>
    <xf numFmtId="169" fontId="259" fillId="0" borderId="43" xfId="1" applyFont="1" applyFill="1" applyBorder="1" applyAlignment="1">
      <alignment horizontal="right" wrapText="1"/>
    </xf>
    <xf numFmtId="0" fontId="259" fillId="0" borderId="43" xfId="43922" applyFont="1" applyBorder="1" applyAlignment="1">
      <alignment wrapText="1"/>
    </xf>
    <xf numFmtId="0" fontId="259" fillId="0" borderId="43" xfId="43929" applyBorder="1" applyAlignment="1">
      <alignment horizontal="right" wrapText="1"/>
    </xf>
    <xf numFmtId="0" fontId="259" fillId="0" borderId="31" xfId="35102" applyFont="1" applyBorder="1" applyAlignment="1">
      <alignment wrapText="1"/>
    </xf>
    <xf numFmtId="0" fontId="259" fillId="0" borderId="31" xfId="35102" applyFont="1" applyBorder="1" applyAlignment="1">
      <alignment horizontal="right" wrapText="1"/>
    </xf>
    <xf numFmtId="169" fontId="259" fillId="0" borderId="31" xfId="1" applyFont="1" applyFill="1" applyBorder="1" applyAlignment="1">
      <alignment horizontal="right" wrapText="1"/>
    </xf>
    <xf numFmtId="180" fontId="258" fillId="0" borderId="1" xfId="35090" applyNumberFormat="1" applyFont="1" applyFill="1" applyBorder="1" applyAlignment="1">
      <alignment vertical="center"/>
    </xf>
    <xf numFmtId="173" fontId="258" fillId="0" borderId="1" xfId="35090" applyNumberFormat="1" applyFont="1" applyFill="1" applyBorder="1" applyAlignment="1">
      <alignment vertical="center"/>
    </xf>
    <xf numFmtId="0" fontId="258" fillId="0" borderId="45" xfId="35068" applyFont="1" applyBorder="1" applyAlignment="1">
      <alignment horizontal="center"/>
    </xf>
    <xf numFmtId="0" fontId="258" fillId="0" borderId="1" xfId="35070" applyFont="1" applyBorder="1" applyAlignment="1">
      <alignment vertical="center" wrapText="1"/>
    </xf>
    <xf numFmtId="0" fontId="258" fillId="0" borderId="1" xfId="35071" applyFont="1" applyBorder="1" applyAlignment="1">
      <alignment vertical="center"/>
    </xf>
    <xf numFmtId="169" fontId="258" fillId="0" borderId="46" xfId="1" applyFont="1" applyFill="1" applyBorder="1" applyAlignment="1">
      <alignment horizontal="right" vertical="center" wrapText="1"/>
    </xf>
    <xf numFmtId="0" fontId="258" fillId="0" borderId="1" xfId="14" applyFont="1" applyBorder="1" applyAlignment="1">
      <alignment horizontal="center" vertical="center"/>
    </xf>
    <xf numFmtId="0" fontId="258" fillId="0" borderId="1" xfId="14" applyFont="1" applyBorder="1" applyAlignment="1">
      <alignment horizontal="center" vertical="center" wrapText="1"/>
    </xf>
    <xf numFmtId="0" fontId="258" fillId="0" borderId="1" xfId="35072" applyFont="1" applyBorder="1"/>
    <xf numFmtId="169" fontId="258" fillId="0" borderId="1" xfId="35072" applyNumberFormat="1" applyFont="1" applyBorder="1"/>
    <xf numFmtId="0" fontId="258" fillId="0" borderId="1" xfId="35072" applyFont="1" applyBorder="1" applyAlignment="1">
      <alignment horizontal="center"/>
    </xf>
    <xf numFmtId="0" fontId="258" fillId="0" borderId="1" xfId="4348" applyFont="1" applyBorder="1" applyAlignment="1">
      <alignment horizontal="center"/>
    </xf>
    <xf numFmtId="0" fontId="258" fillId="0" borderId="1" xfId="0" applyFont="1" applyBorder="1"/>
    <xf numFmtId="169" fontId="258" fillId="0" borderId="1" xfId="1" applyFont="1" applyFill="1" applyBorder="1"/>
    <xf numFmtId="0" fontId="258" fillId="0" borderId="1" xfId="4348" applyFont="1" applyBorder="1" applyAlignment="1">
      <alignment horizontal="center" wrapText="1"/>
    </xf>
    <xf numFmtId="49" fontId="264" fillId="0" borderId="0" xfId="0" applyNumberFormat="1" applyFont="1" applyAlignment="1">
      <alignment horizontal="left" vertical="center"/>
    </xf>
    <xf numFmtId="169" fontId="264" fillId="0" borderId="0" xfId="1" applyFont="1" applyFill="1" applyAlignment="1">
      <alignment horizontal="left" vertical="center"/>
    </xf>
    <xf numFmtId="169" fontId="258" fillId="0" borderId="0" xfId="1" applyFont="1" applyFill="1" applyBorder="1" applyAlignment="1">
      <alignment horizontal="left" vertical="center"/>
    </xf>
    <xf numFmtId="0" fontId="258" fillId="0" borderId="0" xfId="0" applyFont="1" applyAlignment="1">
      <alignment horizontal="left"/>
    </xf>
    <xf numFmtId="0" fontId="258" fillId="0" borderId="0" xfId="0" applyFont="1" applyAlignment="1">
      <alignment horizontal="left" vertical="center"/>
    </xf>
    <xf numFmtId="49" fontId="264" fillId="0" borderId="0" xfId="0" applyNumberFormat="1" applyFont="1" applyAlignment="1">
      <alignment horizontal="left"/>
    </xf>
    <xf numFmtId="0" fontId="296" fillId="0" borderId="0" xfId="6" applyFont="1" applyAlignment="1">
      <alignment horizontal="left" wrapText="1"/>
    </xf>
    <xf numFmtId="0" fontId="264" fillId="0" borderId="0" xfId="0" applyFont="1" applyAlignment="1">
      <alignment horizontal="left"/>
    </xf>
    <xf numFmtId="169" fontId="264" fillId="0" borderId="0" xfId="1" applyFont="1" applyFill="1" applyAlignment="1">
      <alignment horizontal="left"/>
    </xf>
    <xf numFmtId="169" fontId="258" fillId="0" borderId="0" xfId="1" applyFont="1" applyFill="1" applyBorder="1" applyAlignment="1">
      <alignment horizontal="left"/>
    </xf>
    <xf numFmtId="0" fontId="296" fillId="0" borderId="0" xfId="6" applyFont="1" applyAlignment="1">
      <alignment wrapText="1"/>
    </xf>
    <xf numFmtId="169" fontId="258" fillId="0" borderId="0" xfId="1" applyFont="1" applyFill="1" applyAlignment="1">
      <alignment horizontal="left" vertical="center"/>
    </xf>
    <xf numFmtId="169" fontId="258" fillId="0" borderId="1" xfId="1" applyFont="1" applyFill="1" applyBorder="1" applyAlignment="1">
      <alignment horizontal="center" wrapText="1"/>
    </xf>
    <xf numFmtId="173" fontId="258" fillId="0" borderId="1" xfId="0" applyNumberFormat="1" applyFont="1" applyBorder="1" applyAlignment="1">
      <alignment horizontal="center"/>
    </xf>
    <xf numFmtId="180" fontId="258" fillId="0" borderId="1" xfId="0" applyNumberFormat="1" applyFont="1" applyBorder="1" applyAlignment="1">
      <alignment horizontal="center"/>
    </xf>
    <xf numFmtId="169" fontId="258" fillId="0" borderId="1" xfId="1" applyFont="1" applyFill="1" applyBorder="1" applyAlignment="1">
      <alignment horizontal="center"/>
    </xf>
    <xf numFmtId="173" fontId="258" fillId="0" borderId="1" xfId="0" applyNumberFormat="1" applyFont="1" applyBorder="1" applyAlignment="1">
      <alignment horizontal="center" wrapText="1"/>
    </xf>
    <xf numFmtId="180" fontId="258" fillId="0" borderId="1" xfId="0" applyNumberFormat="1" applyFont="1" applyBorder="1" applyAlignment="1">
      <alignment horizontal="center" wrapText="1"/>
    </xf>
    <xf numFmtId="173" fontId="320" fillId="0" borderId="1" xfId="0" applyNumberFormat="1" applyFont="1" applyBorder="1" applyAlignment="1">
      <alignment horizontal="center" vertical="center" wrapText="1"/>
    </xf>
    <xf numFmtId="180" fontId="320" fillId="0" borderId="1" xfId="0" applyNumberFormat="1" applyFont="1" applyBorder="1" applyAlignment="1">
      <alignment horizontal="center" vertical="center" wrapText="1"/>
    </xf>
    <xf numFmtId="169" fontId="320" fillId="0" borderId="1" xfId="1" applyFont="1" applyFill="1" applyBorder="1" applyAlignment="1">
      <alignment horizontal="center" vertical="center" wrapText="1"/>
    </xf>
    <xf numFmtId="0" fontId="258" fillId="0" borderId="1" xfId="0" applyFont="1" applyBorder="1" applyAlignment="1">
      <alignment horizontal="center" vertical="center" wrapText="1"/>
    </xf>
    <xf numFmtId="0" fontId="321" fillId="31" borderId="1" xfId="0" applyFont="1" applyFill="1" applyBorder="1" applyAlignment="1">
      <alignment horizontal="center" vertical="center" wrapText="1"/>
    </xf>
    <xf numFmtId="0" fontId="272" fillId="30" borderId="1" xfId="0" applyFont="1" applyFill="1" applyBorder="1" applyAlignment="1">
      <alignment horizontal="center" vertical="center"/>
    </xf>
    <xf numFmtId="169" fontId="272" fillId="30" borderId="1" xfId="1" applyFont="1" applyFill="1" applyBorder="1" applyAlignment="1">
      <alignment horizontal="center" vertical="center"/>
    </xf>
    <xf numFmtId="0" fontId="272" fillId="30" borderId="1" xfId="0" applyFont="1" applyFill="1" applyBorder="1" applyAlignment="1">
      <alignment horizontal="center" vertical="center" wrapText="1"/>
    </xf>
    <xf numFmtId="0" fontId="322" fillId="0" borderId="43" xfId="43940" applyFont="1" applyBorder="1" applyAlignment="1">
      <alignment wrapText="1"/>
    </xf>
    <xf numFmtId="169" fontId="296" fillId="0" borderId="0" xfId="1" applyFont="1" applyFill="1" applyBorder="1" applyAlignment="1">
      <alignment horizontal="left" vertical="center" wrapText="1"/>
    </xf>
    <xf numFmtId="169" fontId="272" fillId="30" borderId="1" xfId="1" applyFont="1" applyFill="1" applyBorder="1" applyAlignment="1">
      <alignment horizontal="center" vertical="center" wrapText="1"/>
    </xf>
    <xf numFmtId="169" fontId="264" fillId="0" borderId="0" xfId="1" applyFont="1" applyFill="1" applyAlignment="1">
      <alignment horizontal="center" vertical="center"/>
    </xf>
    <xf numFmtId="169" fontId="272" fillId="0" borderId="0" xfId="1" applyFont="1" applyFill="1" applyBorder="1" applyAlignment="1">
      <alignment horizontal="center" vertical="center"/>
    </xf>
    <xf numFmtId="169" fontId="272" fillId="0" borderId="0" xfId="1" applyFont="1" applyFill="1" applyAlignment="1">
      <alignment vertical="center"/>
    </xf>
    <xf numFmtId="0" fontId="325" fillId="0" borderId="0" xfId="0" applyFont="1" applyAlignment="1">
      <alignment vertical="center"/>
    </xf>
    <xf numFmtId="0" fontId="265" fillId="0" borderId="0" xfId="0" applyFont="1" applyAlignment="1">
      <alignment vertical="center" wrapText="1"/>
    </xf>
    <xf numFmtId="169" fontId="265" fillId="0" borderId="0" xfId="1" applyFont="1" applyFill="1" applyAlignment="1">
      <alignment vertical="center"/>
    </xf>
    <xf numFmtId="169" fontId="326" fillId="0" borderId="0" xfId="1" applyFont="1" applyFill="1" applyAlignment="1">
      <alignment vertical="center"/>
    </xf>
    <xf numFmtId="0" fontId="326" fillId="0" borderId="0" xfId="0" applyFont="1" applyAlignment="1">
      <alignment vertical="center"/>
    </xf>
    <xf numFmtId="170" fontId="265" fillId="0" borderId="0" xfId="1" applyNumberFormat="1" applyFont="1" applyFill="1" applyAlignment="1">
      <alignment vertical="center"/>
    </xf>
    <xf numFmtId="0" fontId="324" fillId="0" borderId="0" xfId="0" applyFont="1" applyAlignment="1">
      <alignment horizontal="left" vertical="center"/>
    </xf>
    <xf numFmtId="0" fontId="298" fillId="0" borderId="4" xfId="0" applyFont="1" applyBorder="1" applyAlignment="1">
      <alignment horizontal="center" vertical="center"/>
    </xf>
    <xf numFmtId="0" fontId="258" fillId="0" borderId="13" xfId="35074" applyFont="1" applyBorder="1" applyAlignment="1">
      <alignment vertical="center"/>
    </xf>
    <xf numFmtId="0" fontId="322" fillId="0" borderId="43" xfId="43939" applyFont="1" applyBorder="1" applyAlignment="1">
      <alignment vertical="center" wrapText="1"/>
    </xf>
    <xf numFmtId="0" fontId="259" fillId="0" borderId="43" xfId="43900" applyBorder="1" applyAlignment="1">
      <alignment horizontal="right" vertical="center" wrapText="1"/>
    </xf>
    <xf numFmtId="4" fontId="259" fillId="0" borderId="43" xfId="43900" applyNumberFormat="1" applyBorder="1" applyAlignment="1">
      <alignment horizontal="right" vertical="center" wrapText="1"/>
    </xf>
    <xf numFmtId="0" fontId="264" fillId="0" borderId="0" xfId="35069" applyFont="1" applyAlignment="1">
      <alignment vertical="center" wrapText="1"/>
    </xf>
    <xf numFmtId="0" fontId="264" fillId="0" borderId="0" xfId="35069" applyFont="1" applyAlignment="1">
      <alignment horizontal="right" vertical="center" wrapText="1"/>
    </xf>
    <xf numFmtId="0" fontId="258" fillId="0" borderId="31" xfId="35077" applyFont="1" applyBorder="1" applyAlignment="1">
      <alignment horizontal="right" vertical="center" wrapText="1"/>
    </xf>
    <xf numFmtId="0" fontId="259" fillId="0" borderId="31" xfId="35124" applyFont="1" applyBorder="1" applyAlignment="1">
      <alignment horizontal="right" vertical="center" wrapText="1"/>
    </xf>
    <xf numFmtId="0" fontId="322" fillId="27" borderId="42" xfId="43940" applyFont="1" applyFill="1" applyBorder="1" applyAlignment="1">
      <alignment horizontal="center"/>
    </xf>
    <xf numFmtId="0" fontId="329" fillId="0" borderId="43" xfId="43940" applyFont="1" applyBorder="1" applyAlignment="1">
      <alignment wrapText="1"/>
    </xf>
    <xf numFmtId="0" fontId="113" fillId="0" borderId="0" xfId="43952"/>
    <xf numFmtId="0" fontId="328" fillId="0" borderId="0" xfId="43952" applyFont="1"/>
    <xf numFmtId="169" fontId="0" fillId="0" borderId="0" xfId="0" applyNumberFormat="1"/>
    <xf numFmtId="0" fontId="260" fillId="0" borderId="43" xfId="35104" applyFont="1" applyBorder="1" applyAlignment="1">
      <alignment wrapText="1"/>
    </xf>
    <xf numFmtId="0" fontId="260" fillId="0" borderId="43" xfId="43995" applyFont="1" applyBorder="1" applyAlignment="1">
      <alignment wrapText="1"/>
    </xf>
    <xf numFmtId="0" fontId="260" fillId="0" borderId="43" xfId="43995" applyFont="1" applyBorder="1" applyAlignment="1">
      <alignment horizontal="right" wrapText="1"/>
    </xf>
    <xf numFmtId="4" fontId="264" fillId="0" borderId="0" xfId="0" applyNumberFormat="1" applyFont="1" applyAlignment="1">
      <alignment horizontal="left" vertical="center"/>
    </xf>
    <xf numFmtId="4" fontId="336" fillId="0" borderId="0" xfId="0" applyNumberFormat="1" applyFont="1" applyAlignment="1">
      <alignment horizontal="center" vertical="center"/>
    </xf>
    <xf numFmtId="4" fontId="264" fillId="0" borderId="0" xfId="0" applyNumberFormat="1" applyFont="1" applyAlignment="1">
      <alignment horizontal="center" vertical="center" wrapText="1"/>
    </xf>
    <xf numFmtId="200" fontId="272" fillId="0" borderId="0" xfId="1" applyNumberFormat="1" applyFont="1" applyFill="1" applyBorder="1" applyAlignment="1">
      <alignment horizontal="center" vertical="center" wrapText="1"/>
    </xf>
    <xf numFmtId="184" fontId="272" fillId="0" borderId="0" xfId="1" applyNumberFormat="1" applyFont="1" applyFill="1" applyBorder="1" applyAlignment="1">
      <alignment horizontal="center" vertical="center"/>
    </xf>
    <xf numFmtId="169" fontId="272" fillId="0" borderId="0" xfId="1" applyFont="1" applyFill="1" applyBorder="1" applyAlignment="1">
      <alignment horizontal="center" vertical="center" wrapText="1"/>
    </xf>
    <xf numFmtId="200" fontId="264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2" fillId="0" borderId="1" xfId="1" applyFont="1" applyFill="1" applyBorder="1" applyAlignment="1">
      <alignment horizontal="center" vertical="center"/>
    </xf>
    <xf numFmtId="201" fontId="267" fillId="0" borderId="1" xfId="0" applyNumberFormat="1" applyFont="1" applyBorder="1" applyAlignment="1">
      <alignment horizontal="center" vertical="center" wrapText="1"/>
    </xf>
    <xf numFmtId="43" fontId="264" fillId="0" borderId="0" xfId="0" applyNumberFormat="1" applyFont="1" applyAlignment="1">
      <alignment vertical="center"/>
    </xf>
    <xf numFmtId="0" fontId="260" fillId="0" borderId="48" xfId="35132" applyFont="1" applyBorder="1" applyAlignment="1">
      <alignment wrapText="1"/>
    </xf>
    <xf numFmtId="0" fontId="260" fillId="0" borderId="48" xfId="35132" applyFont="1" applyBorder="1" applyAlignment="1">
      <alignment horizontal="right" wrapText="1"/>
    </xf>
    <xf numFmtId="169" fontId="260" fillId="0" borderId="48" xfId="1" applyFont="1" applyFill="1" applyBorder="1" applyAlignment="1">
      <alignment horizontal="right" wrapText="1"/>
    </xf>
    <xf numFmtId="0" fontId="325" fillId="0" borderId="0" xfId="0" applyFont="1" applyAlignment="1">
      <alignment horizontal="left" vertical="center"/>
    </xf>
    <xf numFmtId="4" fontId="325" fillId="0" borderId="0" xfId="0" applyNumberFormat="1" applyFont="1" applyAlignment="1">
      <alignment horizontal="center" vertical="center"/>
    </xf>
    <xf numFmtId="169" fontId="325" fillId="0" borderId="0" xfId="1" applyFont="1" applyFill="1" applyBorder="1" applyAlignment="1">
      <alignment vertical="center"/>
    </xf>
    <xf numFmtId="43" fontId="325" fillId="0" borderId="0" xfId="0" applyNumberFormat="1" applyFont="1" applyAlignment="1">
      <alignment vertical="center"/>
    </xf>
    <xf numFmtId="4" fontId="325" fillId="0" borderId="0" xfId="0" applyNumberFormat="1" applyFont="1" applyAlignment="1">
      <alignment vertical="center"/>
    </xf>
    <xf numFmtId="0" fontId="298" fillId="2" borderId="0" xfId="0" applyFont="1" applyFill="1" applyAlignment="1">
      <alignment vertical="center"/>
    </xf>
    <xf numFmtId="0" fontId="264" fillId="2" borderId="0" xfId="0" applyFont="1" applyFill="1" applyAlignment="1">
      <alignment vertical="center"/>
    </xf>
    <xf numFmtId="17" fontId="272" fillId="2" borderId="0" xfId="0" applyNumberFormat="1" applyFont="1" applyFill="1" applyAlignment="1">
      <alignment vertical="center" wrapText="1"/>
    </xf>
    <xf numFmtId="0" fontId="298" fillId="2" borderId="0" xfId="35074" applyFont="1" applyFill="1" applyAlignment="1">
      <alignment vertical="center"/>
    </xf>
    <xf numFmtId="0" fontId="298" fillId="2" borderId="0" xfId="0" applyFont="1" applyFill="1" applyAlignment="1">
      <alignment horizontal="center" vertical="center"/>
    </xf>
    <xf numFmtId="0" fontId="272" fillId="2" borderId="0" xfId="0" applyFont="1" applyFill="1" applyAlignment="1">
      <alignment horizontal="center" vertical="center"/>
    </xf>
    <xf numFmtId="0" fontId="258" fillId="2" borderId="0" xfId="35074" applyFont="1" applyFill="1" applyAlignment="1">
      <alignment vertical="center"/>
    </xf>
    <xf numFmtId="171" fontId="258" fillId="2" borderId="0" xfId="1" applyNumberFormat="1" applyFont="1" applyFill="1" applyBorder="1" applyAlignment="1">
      <alignment horizontal="center" vertical="center"/>
    </xf>
    <xf numFmtId="173" fontId="258" fillId="2" borderId="0" xfId="0" applyNumberFormat="1" applyFont="1" applyFill="1" applyAlignment="1">
      <alignment vertical="center"/>
    </xf>
    <xf numFmtId="171" fontId="264" fillId="2" borderId="0" xfId="1" applyNumberFormat="1" applyFont="1" applyFill="1" applyBorder="1" applyAlignment="1">
      <alignment horizontal="center" vertical="center"/>
    </xf>
    <xf numFmtId="173" fontId="264" fillId="2" borderId="0" xfId="0" applyNumberFormat="1" applyFont="1" applyFill="1" applyAlignment="1">
      <alignment vertical="center"/>
    </xf>
    <xf numFmtId="178" fontId="298" fillId="2" borderId="0" xfId="0" applyNumberFormat="1" applyFont="1" applyFill="1" applyAlignment="1">
      <alignment horizontal="center" vertical="center"/>
    </xf>
    <xf numFmtId="171" fontId="298" fillId="2" borderId="0" xfId="1" applyNumberFormat="1" applyFont="1" applyFill="1" applyBorder="1" applyAlignment="1">
      <alignment horizontal="center" vertical="center"/>
    </xf>
    <xf numFmtId="176" fontId="258" fillId="2" borderId="0" xfId="0" applyNumberFormat="1" applyFont="1" applyFill="1" applyAlignment="1">
      <alignment vertical="center"/>
    </xf>
    <xf numFmtId="171" fontId="272" fillId="2" borderId="0" xfId="1" applyNumberFormat="1" applyFont="1" applyFill="1" applyBorder="1" applyAlignment="1">
      <alignment horizontal="left" vertical="center"/>
    </xf>
    <xf numFmtId="176" fontId="264" fillId="2" borderId="0" xfId="0" applyNumberFormat="1" applyFont="1" applyFill="1" applyAlignment="1">
      <alignment vertical="center"/>
    </xf>
    <xf numFmtId="170" fontId="264" fillId="2" borderId="0" xfId="1" applyNumberFormat="1" applyFont="1" applyFill="1" applyBorder="1" applyAlignment="1">
      <alignment vertical="center"/>
    </xf>
    <xf numFmtId="1" fontId="264" fillId="2" borderId="0" xfId="0" applyNumberFormat="1" applyFont="1" applyFill="1" applyAlignment="1">
      <alignment vertical="center"/>
    </xf>
    <xf numFmtId="0" fontId="260" fillId="27" borderId="47" xfId="44029" applyFont="1" applyFill="1" applyBorder="1" applyAlignment="1">
      <alignment horizontal="center"/>
    </xf>
    <xf numFmtId="0" fontId="260" fillId="0" borderId="50" xfId="44029" applyFont="1" applyBorder="1" applyAlignment="1">
      <alignment wrapText="1"/>
    </xf>
    <xf numFmtId="0" fontId="338" fillId="27" borderId="47" xfId="44030" applyFont="1" applyFill="1" applyBorder="1" applyAlignment="1">
      <alignment horizontal="center"/>
    </xf>
    <xf numFmtId="0" fontId="338" fillId="0" borderId="50" xfId="44030" applyFont="1" applyBorder="1" applyAlignment="1">
      <alignment wrapText="1"/>
    </xf>
    <xf numFmtId="0" fontId="338" fillId="0" borderId="50" xfId="44030" applyFont="1" applyBorder="1" applyAlignment="1">
      <alignment horizontal="right" wrapText="1"/>
    </xf>
    <xf numFmtId="4" fontId="338" fillId="0" borderId="50" xfId="44030" applyNumberFormat="1" applyFont="1" applyBorder="1" applyAlignment="1">
      <alignment horizontal="right" wrapText="1"/>
    </xf>
    <xf numFmtId="0" fontId="338" fillId="29" borderId="50" xfId="35104" applyFont="1" applyFill="1" applyBorder="1" applyAlignment="1">
      <alignment horizontal="right" wrapText="1"/>
    </xf>
    <xf numFmtId="0" fontId="338" fillId="29" borderId="50" xfId="35104" applyFont="1" applyFill="1" applyBorder="1" applyAlignment="1">
      <alignment wrapText="1"/>
    </xf>
    <xf numFmtId="0" fontId="0" fillId="29" borderId="0" xfId="0" applyFill="1"/>
    <xf numFmtId="0" fontId="301" fillId="0" borderId="26" xfId="35060" applyBorder="1"/>
    <xf numFmtId="10" fontId="264" fillId="0" borderId="0" xfId="35078" applyNumberFormat="1" applyFont="1" applyFill="1" applyAlignment="1">
      <alignment horizontal="center" vertical="center" wrapText="1"/>
    </xf>
    <xf numFmtId="0" fontId="338" fillId="29" borderId="0" xfId="35104" applyFont="1" applyFill="1" applyAlignment="1">
      <alignment horizontal="right" wrapText="1"/>
    </xf>
    <xf numFmtId="0" fontId="322" fillId="0" borderId="0" xfId="43940" applyFont="1" applyAlignment="1">
      <alignment wrapText="1"/>
    </xf>
    <xf numFmtId="0" fontId="260" fillId="0" borderId="50" xfId="44030" applyFont="1" applyBorder="1" applyAlignment="1">
      <alignment wrapText="1"/>
    </xf>
    <xf numFmtId="174" fontId="264" fillId="0" borderId="0" xfId="2" applyNumberFormat="1" applyFont="1" applyFill="1" applyAlignment="1">
      <alignment horizontal="center" vertical="center"/>
    </xf>
    <xf numFmtId="174" fontId="258" fillId="0" borderId="0" xfId="2" applyNumberFormat="1" applyFont="1" applyFill="1" applyAlignment="1">
      <alignment horizontal="center" vertical="center"/>
    </xf>
    <xf numFmtId="174" fontId="272" fillId="0" borderId="0" xfId="2" applyNumberFormat="1" applyFont="1" applyFill="1" applyAlignment="1">
      <alignment horizontal="center" vertical="center"/>
    </xf>
    <xf numFmtId="174" fontId="298" fillId="0" borderId="0" xfId="2" applyNumberFormat="1" applyFont="1" applyFill="1" applyAlignment="1">
      <alignment horizontal="center" vertical="center"/>
    </xf>
    <xf numFmtId="2" fontId="264" fillId="0" borderId="0" xfId="0" applyNumberFormat="1" applyFont="1" applyAlignment="1">
      <alignment horizontal="center" vertical="center"/>
    </xf>
    <xf numFmtId="0" fontId="266" fillId="0" borderId="1" xfId="0" applyFont="1" applyBorder="1" applyAlignment="1">
      <alignment horizontal="center" vertical="center" wrapText="1"/>
    </xf>
    <xf numFmtId="0" fontId="265" fillId="0" borderId="0" xfId="0" applyFont="1" applyAlignment="1">
      <alignment horizontal="center" vertical="center"/>
    </xf>
    <xf numFmtId="0" fontId="266" fillId="0" borderId="28" xfId="0" applyFont="1" applyBorder="1" applyAlignment="1">
      <alignment horizontal="center" vertical="center"/>
    </xf>
    <xf numFmtId="1" fontId="265" fillId="0" borderId="0" xfId="0" applyNumberFormat="1" applyFont="1" applyAlignment="1">
      <alignment horizontal="center" vertical="center"/>
    </xf>
    <xf numFmtId="1" fontId="265" fillId="0" borderId="0" xfId="0" applyNumberFormat="1" applyFont="1" applyAlignment="1">
      <alignment horizontal="center" vertical="center" wrapText="1"/>
    </xf>
    <xf numFmtId="205" fontId="265" fillId="0" borderId="0" xfId="0" applyNumberFormat="1" applyFont="1" applyAlignment="1">
      <alignment horizontal="center" vertical="center"/>
    </xf>
    <xf numFmtId="172" fontId="265" fillId="0" borderId="0" xfId="0" applyNumberFormat="1" applyFont="1" applyAlignment="1">
      <alignment horizontal="center" vertical="center"/>
    </xf>
    <xf numFmtId="174" fontId="265" fillId="0" borderId="0" xfId="2" applyNumberFormat="1" applyFont="1" applyFill="1" applyAlignment="1">
      <alignment vertical="center"/>
    </xf>
    <xf numFmtId="9" fontId="265" fillId="0" borderId="0" xfId="2" applyFont="1" applyFill="1" applyAlignment="1">
      <alignment horizontal="center" vertical="center"/>
    </xf>
    <xf numFmtId="0" fontId="265" fillId="0" borderId="0" xfId="79" applyFont="1" applyAlignment="1">
      <alignment horizontal="left" vertical="center"/>
    </xf>
    <xf numFmtId="194" fontId="265" fillId="0" borderId="0" xfId="79" applyNumberFormat="1" applyFont="1" applyAlignment="1">
      <alignment horizontal="center" vertical="center"/>
    </xf>
    <xf numFmtId="0" fontId="265" fillId="0" borderId="0" xfId="0" applyFont="1" applyAlignment="1">
      <alignment horizontal="center" vertical="center" wrapText="1"/>
    </xf>
    <xf numFmtId="191" fontId="265" fillId="0" borderId="0" xfId="0" applyNumberFormat="1" applyFont="1" applyAlignment="1">
      <alignment horizontal="center" vertical="center" wrapText="1"/>
    </xf>
    <xf numFmtId="169" fontId="265" fillId="0" borderId="0" xfId="1" applyFont="1" applyFill="1" applyAlignment="1">
      <alignment horizontal="center" vertical="center"/>
    </xf>
    <xf numFmtId="1" fontId="265" fillId="0" borderId="0" xfId="6" applyNumberFormat="1" applyFont="1" applyAlignment="1">
      <alignment horizontal="center" vertical="center" wrapText="1"/>
    </xf>
    <xf numFmtId="1" fontId="265" fillId="0" borderId="0" xfId="6" applyNumberFormat="1" applyFont="1" applyAlignment="1">
      <alignment horizontal="center" vertical="center"/>
    </xf>
    <xf numFmtId="0" fontId="265" fillId="0" borderId="0" xfId="6" applyFont="1" applyAlignment="1">
      <alignment horizontal="center" vertical="center"/>
    </xf>
    <xf numFmtId="9" fontId="265" fillId="0" borderId="0" xfId="2" applyFont="1" applyFill="1" applyAlignment="1">
      <alignment vertical="center"/>
    </xf>
    <xf numFmtId="0" fontId="266" fillId="0" borderId="0" xfId="0" applyFont="1" applyAlignment="1">
      <alignment vertical="center"/>
    </xf>
    <xf numFmtId="0" fontId="266" fillId="0" borderId="0" xfId="0" applyFont="1" applyAlignment="1">
      <alignment horizontal="center" vertical="center"/>
    </xf>
    <xf numFmtId="0" fontId="265" fillId="0" borderId="0" xfId="3" applyFont="1" applyAlignment="1">
      <alignment horizontal="center" vertical="center" wrapText="1"/>
    </xf>
    <xf numFmtId="205" fontId="265" fillId="0" borderId="0" xfId="0" applyNumberFormat="1" applyFont="1" applyAlignment="1">
      <alignment horizontal="center" vertical="center" wrapText="1"/>
    </xf>
    <xf numFmtId="171" fontId="265" fillId="0" borderId="0" xfId="1" applyNumberFormat="1" applyFont="1" applyFill="1" applyBorder="1" applyAlignment="1">
      <alignment horizontal="center" vertical="center"/>
    </xf>
    <xf numFmtId="177" fontId="265" fillId="0" borderId="0" xfId="0" applyNumberFormat="1" applyFont="1" applyAlignment="1">
      <alignment vertical="center"/>
    </xf>
    <xf numFmtId="200" fontId="265" fillId="0" borderId="0" xfId="2" applyNumberFormat="1" applyFont="1" applyFill="1" applyAlignment="1">
      <alignment vertical="center"/>
    </xf>
    <xf numFmtId="0" fontId="265" fillId="0" borderId="0" xfId="0" applyFont="1" applyAlignment="1">
      <alignment horizontal="left" vertical="center"/>
    </xf>
    <xf numFmtId="169" fontId="265" fillId="0" borderId="0" xfId="0" applyNumberFormat="1" applyFont="1" applyAlignment="1">
      <alignment horizontal="center" vertical="center" wrapText="1"/>
    </xf>
    <xf numFmtId="1" fontId="266" fillId="0" borderId="28" xfId="8850" applyNumberFormat="1" applyFont="1" applyFill="1" applyBorder="1" applyAlignment="1">
      <alignment horizontal="center" vertical="center" wrapText="1"/>
    </xf>
    <xf numFmtId="178" fontId="265" fillId="0" borderId="0" xfId="0" applyNumberFormat="1" applyFont="1" applyAlignment="1">
      <alignment horizontal="center" vertical="center"/>
    </xf>
    <xf numFmtId="3" fontId="265" fillId="0" borderId="0" xfId="1" applyNumberFormat="1" applyFont="1" applyFill="1" applyBorder="1" applyAlignment="1">
      <alignment horizontal="center" vertical="center" wrapText="1"/>
    </xf>
    <xf numFmtId="173" fontId="265" fillId="0" borderId="0" xfId="0" applyNumberFormat="1" applyFont="1" applyAlignment="1">
      <alignment vertical="center" wrapText="1"/>
    </xf>
    <xf numFmtId="180" fontId="265" fillId="0" borderId="0" xfId="0" applyNumberFormat="1" applyFont="1" applyAlignment="1">
      <alignment horizontal="center" vertical="center"/>
    </xf>
    <xf numFmtId="180" fontId="324" fillId="0" borderId="0" xfId="0" applyNumberFormat="1" applyFont="1" applyAlignment="1">
      <alignment horizontal="justify" vertical="center" wrapText="1"/>
    </xf>
    <xf numFmtId="49" fontId="265" fillId="0" borderId="0" xfId="0" applyNumberFormat="1" applyFont="1" applyAlignment="1">
      <alignment vertical="center"/>
    </xf>
    <xf numFmtId="175" fontId="265" fillId="0" borderId="0" xfId="1" applyNumberFormat="1" applyFont="1" applyFill="1" applyBorder="1" applyAlignment="1">
      <alignment horizontal="center" vertical="center" wrapText="1"/>
    </xf>
    <xf numFmtId="173" fontId="265" fillId="0" borderId="0" xfId="0" applyNumberFormat="1" applyFont="1" applyAlignment="1">
      <alignment vertical="center"/>
    </xf>
    <xf numFmtId="0" fontId="328" fillId="0" borderId="0" xfId="0" applyFont="1" applyAlignment="1">
      <alignment vertical="center"/>
    </xf>
    <xf numFmtId="178" fontId="265" fillId="0" borderId="0" xfId="0" applyNumberFormat="1" applyFont="1" applyAlignment="1">
      <alignment horizontal="left" vertical="center"/>
    </xf>
    <xf numFmtId="0" fontId="260" fillId="27" borderId="0" xfId="44029" applyFont="1" applyFill="1" applyAlignment="1">
      <alignment horizontal="center"/>
    </xf>
    <xf numFmtId="180" fontId="265" fillId="33" borderId="0" xfId="35090" applyNumberFormat="1" applyFont="1" applyFill="1" applyBorder="1" applyAlignment="1">
      <alignment vertical="center"/>
    </xf>
    <xf numFmtId="197" fontId="265" fillId="0" borderId="0" xfId="35090" applyNumberFormat="1" applyFont="1" applyFill="1" applyBorder="1" applyAlignment="1">
      <alignment vertical="center"/>
    </xf>
    <xf numFmtId="9" fontId="345" fillId="0" borderId="0" xfId="2" applyFont="1" applyFill="1" applyAlignment="1">
      <alignment vertical="center"/>
    </xf>
    <xf numFmtId="200" fontId="265" fillId="0" borderId="0" xfId="79" applyNumberFormat="1" applyFont="1" applyAlignment="1">
      <alignment horizontal="left" vertical="center"/>
    </xf>
    <xf numFmtId="0" fontId="272" fillId="0" borderId="55" xfId="79" applyFont="1" applyBorder="1" applyAlignment="1">
      <alignment horizontal="center" vertical="center" wrapText="1"/>
    </xf>
    <xf numFmtId="2" fontId="272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60" fillId="0" borderId="51" xfId="44030" applyFont="1" applyBorder="1" applyAlignment="1">
      <alignment horizontal="right" wrapText="1"/>
    </xf>
    <xf numFmtId="4" fontId="260" fillId="0" borderId="51" xfId="44030" applyNumberFormat="1" applyFont="1" applyBorder="1" applyAlignment="1">
      <alignment horizontal="right" wrapText="1"/>
    </xf>
    <xf numFmtId="0" fontId="303" fillId="0" borderId="51" xfId="35102" applyBorder="1" applyAlignment="1">
      <alignment horizontal="right" wrapText="1"/>
    </xf>
    <xf numFmtId="169" fontId="259" fillId="0" borderId="51" xfId="1" applyFont="1" applyFill="1" applyBorder="1" applyAlignment="1">
      <alignment horizontal="right" wrapText="1"/>
    </xf>
    <xf numFmtId="200" fontId="264" fillId="0" borderId="0" xfId="0" applyNumberFormat="1" applyFont="1" applyAlignment="1">
      <alignment horizontal="center" vertical="center" wrapText="1"/>
    </xf>
    <xf numFmtId="49" fontId="265" fillId="0" borderId="0" xfId="0" applyNumberFormat="1" applyFont="1" applyAlignment="1">
      <alignment horizontal="center" vertical="center"/>
    </xf>
    <xf numFmtId="0" fontId="324" fillId="0" borderId="0" xfId="0" applyFont="1" applyAlignment="1">
      <alignment horizontal="justify" vertical="center" wrapText="1"/>
    </xf>
    <xf numFmtId="0" fontId="266" fillId="0" borderId="54" xfId="0" applyFont="1" applyBorder="1" applyAlignment="1">
      <alignment horizontal="center" vertical="center"/>
    </xf>
    <xf numFmtId="0" fontId="266" fillId="0" borderId="55" xfId="79" applyFont="1" applyBorder="1" applyAlignment="1">
      <alignment horizontal="center" vertical="center"/>
    </xf>
    <xf numFmtId="200" fontId="266" fillId="0" borderId="53" xfId="7" applyNumberFormat="1" applyFont="1" applyFill="1" applyBorder="1" applyAlignment="1">
      <alignment horizontal="center" vertical="center" wrapText="1"/>
    </xf>
    <xf numFmtId="0" fontId="266" fillId="0" borderId="52" xfId="0" applyFont="1" applyBorder="1" applyAlignment="1">
      <alignment horizontal="center" vertical="center"/>
    </xf>
    <xf numFmtId="0" fontId="266" fillId="0" borderId="53" xfId="0" applyFont="1" applyBorder="1" applyAlignment="1">
      <alignment horizontal="center" vertical="center"/>
    </xf>
    <xf numFmtId="0" fontId="266" fillId="0" borderId="53" xfId="6" applyFont="1" applyBorder="1" applyAlignment="1">
      <alignment horizontal="center" vertical="center"/>
    </xf>
    <xf numFmtId="178" fontId="266" fillId="0" borderId="53" xfId="0" applyNumberFormat="1" applyFont="1" applyBorder="1" applyAlignment="1">
      <alignment horizontal="center" vertical="center"/>
    </xf>
    <xf numFmtId="178" fontId="266" fillId="0" borderId="52" xfId="0" applyNumberFormat="1" applyFont="1" applyBorder="1" applyAlignment="1">
      <alignment horizontal="center" vertical="center"/>
    </xf>
    <xf numFmtId="178" fontId="266" fillId="0" borderId="53" xfId="0" applyNumberFormat="1" applyFont="1" applyBorder="1" applyAlignment="1">
      <alignment horizontal="center" vertical="center" wrapText="1"/>
    </xf>
    <xf numFmtId="178" fontId="266" fillId="0" borderId="52" xfId="0" applyNumberFormat="1" applyFont="1" applyBorder="1" applyAlignment="1">
      <alignment horizontal="left" vertical="center"/>
    </xf>
    <xf numFmtId="200" fontId="266" fillId="0" borderId="55" xfId="7" applyNumberFormat="1" applyFont="1" applyFill="1" applyBorder="1" applyAlignment="1">
      <alignment horizontal="center" vertical="center" wrapText="1"/>
    </xf>
    <xf numFmtId="0" fontId="266" fillId="0" borderId="55" xfId="79" applyFont="1" applyBorder="1" applyAlignment="1">
      <alignment horizontal="right" vertical="center"/>
    </xf>
    <xf numFmtId="205" fontId="266" fillId="0" borderId="55" xfId="7" applyNumberFormat="1" applyFont="1" applyFill="1" applyBorder="1" applyAlignment="1">
      <alignment horizontal="center" vertical="center" wrapText="1"/>
    </xf>
    <xf numFmtId="0" fontId="264" fillId="0" borderId="55" xfId="0" applyFont="1" applyBorder="1" applyAlignment="1">
      <alignment horizontal="center" vertical="center"/>
    </xf>
    <xf numFmtId="2" fontId="264" fillId="0" borderId="55" xfId="0" applyNumberFormat="1" applyFont="1" applyBorder="1" applyAlignment="1">
      <alignment horizontal="center" vertical="center"/>
    </xf>
    <xf numFmtId="3" fontId="263" fillId="0" borderId="13" xfId="0" applyNumberFormat="1" applyFont="1" applyBorder="1" applyAlignment="1">
      <alignment horizontal="center" vertical="center"/>
    </xf>
    <xf numFmtId="0" fontId="324" fillId="0" borderId="0" xfId="0" applyFont="1" applyAlignment="1">
      <alignment horizontal="left" vertical="center" wrapText="1"/>
    </xf>
    <xf numFmtId="0" fontId="266" fillId="0" borderId="52" xfId="0" applyFont="1" applyBorder="1" applyAlignment="1">
      <alignment horizontal="center" vertical="center" wrapText="1"/>
    </xf>
    <xf numFmtId="0" fontId="266" fillId="0" borderId="0" xfId="0" applyFont="1" applyAlignment="1">
      <alignment horizontal="left" vertical="center"/>
    </xf>
    <xf numFmtId="0" fontId="265" fillId="0" borderId="0" xfId="0" applyFont="1" applyAlignment="1">
      <alignment horizontal="centerContinuous" vertical="center"/>
    </xf>
    <xf numFmtId="1" fontId="265" fillId="0" borderId="0" xfId="0" applyNumberFormat="1" applyFont="1" applyAlignment="1">
      <alignment vertical="center" wrapText="1"/>
    </xf>
    <xf numFmtId="196" fontId="265" fillId="0" borderId="0" xfId="7" applyNumberFormat="1" applyFont="1" applyFill="1" applyAlignment="1">
      <alignment horizontal="center" vertical="center" wrapText="1"/>
    </xf>
    <xf numFmtId="9" fontId="265" fillId="0" borderId="0" xfId="2" applyFont="1" applyFill="1" applyAlignment="1">
      <alignment horizontal="center" vertical="center" wrapText="1"/>
    </xf>
    <xf numFmtId="10" fontId="265" fillId="0" borderId="0" xfId="2" applyNumberFormat="1" applyFont="1" applyFill="1" applyBorder="1" applyAlignment="1">
      <alignment vertical="center"/>
    </xf>
    <xf numFmtId="1" fontId="265" fillId="0" borderId="0" xfId="0" applyNumberFormat="1" applyFont="1" applyAlignment="1">
      <alignment vertical="center"/>
    </xf>
    <xf numFmtId="0" fontId="265" fillId="0" borderId="0" xfId="6" applyFont="1" applyAlignment="1">
      <alignment vertical="center"/>
    </xf>
    <xf numFmtId="176" fontId="265" fillId="0" borderId="0" xfId="0" applyNumberFormat="1" applyFont="1" applyAlignment="1">
      <alignment vertical="center"/>
    </xf>
    <xf numFmtId="178" fontId="265" fillId="0" borderId="0" xfId="0" applyNumberFormat="1" applyFont="1" applyAlignment="1">
      <alignment horizontal="centerContinuous" vertical="center"/>
    </xf>
    <xf numFmtId="9" fontId="265" fillId="0" borderId="0" xfId="2" applyFont="1" applyFill="1" applyBorder="1" applyAlignment="1">
      <alignment horizontal="center" vertical="center"/>
    </xf>
    <xf numFmtId="176" fontId="266" fillId="0" borderId="0" xfId="0" applyNumberFormat="1" applyFont="1" applyAlignment="1">
      <alignment vertical="center"/>
    </xf>
    <xf numFmtId="0" fontId="266" fillId="0" borderId="52" xfId="6" applyFont="1" applyBorder="1" applyAlignment="1">
      <alignment horizontal="center" vertical="center"/>
    </xf>
    <xf numFmtId="0" fontId="266" fillId="0" borderId="35" xfId="0" applyFont="1" applyBorder="1" applyAlignment="1">
      <alignment horizontal="center" vertical="center"/>
    </xf>
    <xf numFmtId="173" fontId="265" fillId="0" borderId="0" xfId="0" applyNumberFormat="1" applyFont="1" applyAlignment="1">
      <alignment horizontal="center" vertical="center" wrapText="1"/>
    </xf>
    <xf numFmtId="171" fontId="266" fillId="0" borderId="52" xfId="1" applyNumberFormat="1" applyFont="1" applyFill="1" applyBorder="1" applyAlignment="1">
      <alignment horizontal="center" vertical="center" wrapText="1"/>
    </xf>
    <xf numFmtId="0" fontId="266" fillId="0" borderId="35" xfId="0" applyFont="1" applyBorder="1" applyAlignment="1">
      <alignment horizontal="center" vertical="center" wrapText="1"/>
    </xf>
    <xf numFmtId="0" fontId="324" fillId="0" borderId="0" xfId="6" applyFont="1" applyAlignment="1">
      <alignment vertical="center" wrapText="1"/>
    </xf>
    <xf numFmtId="0" fontId="266" fillId="30" borderId="1" xfId="0" applyFont="1" applyFill="1" applyBorder="1" applyAlignment="1">
      <alignment horizontal="center" vertical="center"/>
    </xf>
    <xf numFmtId="169" fontId="266" fillId="30" borderId="1" xfId="1" applyFont="1" applyFill="1" applyBorder="1" applyAlignment="1">
      <alignment horizontal="center" vertical="center"/>
    </xf>
    <xf numFmtId="0" fontId="262" fillId="0" borderId="1" xfId="28" applyFont="1" applyBorder="1" applyAlignment="1">
      <alignment horizontal="center" vertical="center" wrapText="1"/>
    </xf>
    <xf numFmtId="1" fontId="71" fillId="0" borderId="36" xfId="28" applyNumberFormat="1" applyFont="1" applyBorder="1" applyAlignment="1">
      <alignment horizontal="center" vertical="center" wrapText="1"/>
    </xf>
    <xf numFmtId="165" fontId="71" fillId="0" borderId="36" xfId="28" applyNumberFormat="1" applyFont="1" applyBorder="1" applyAlignment="1">
      <alignment horizontal="center" vertical="center" wrapText="1"/>
    </xf>
    <xf numFmtId="1" fontId="71" fillId="0" borderId="1" xfId="28" applyNumberFormat="1" applyFont="1" applyBorder="1" applyAlignment="1">
      <alignment horizontal="center" vertical="center" wrapText="1"/>
    </xf>
    <xf numFmtId="1" fontId="71" fillId="0" borderId="44" xfId="28" applyNumberFormat="1" applyFont="1" applyBorder="1" applyAlignment="1">
      <alignment horizontal="center" vertical="center" wrapText="1"/>
    </xf>
    <xf numFmtId="165" fontId="71" fillId="0" borderId="44" xfId="28" applyNumberFormat="1" applyFont="1" applyBorder="1" applyAlignment="1">
      <alignment horizontal="center" vertical="center" wrapText="1"/>
    </xf>
    <xf numFmtId="165" fontId="71" fillId="0" borderId="1" xfId="28" applyNumberFormat="1" applyFont="1" applyBorder="1" applyAlignment="1">
      <alignment horizontal="center" vertical="center" wrapText="1"/>
    </xf>
    <xf numFmtId="0" fontId="262" fillId="26" borderId="1" xfId="0" applyFont="1" applyFill="1" applyBorder="1" applyAlignment="1">
      <alignment horizontal="center" vertical="center" wrapText="1"/>
    </xf>
    <xf numFmtId="1" fontId="262" fillId="26" borderId="1" xfId="0" applyNumberFormat="1" applyFont="1" applyFill="1" applyBorder="1" applyAlignment="1">
      <alignment horizontal="center" vertical="center" wrapText="1"/>
    </xf>
    <xf numFmtId="201" fontId="262" fillId="26" borderId="1" xfId="0" applyNumberFormat="1" applyFont="1" applyFill="1" applyBorder="1" applyAlignment="1">
      <alignment horizontal="center" vertical="center" wrapText="1"/>
    </xf>
    <xf numFmtId="178" fontId="266" fillId="0" borderId="15" xfId="0" applyNumberFormat="1" applyFont="1" applyBorder="1" applyAlignment="1">
      <alignment horizontal="center" vertical="center"/>
    </xf>
    <xf numFmtId="0" fontId="266" fillId="0" borderId="33" xfId="0" applyFont="1" applyBorder="1" applyAlignment="1">
      <alignment horizontal="center" vertical="center"/>
    </xf>
    <xf numFmtId="0" fontId="266" fillId="0" borderId="4" xfId="79" applyFont="1" applyBorder="1" applyAlignment="1">
      <alignment horizontal="center" vertical="center"/>
    </xf>
    <xf numFmtId="180" fontId="265" fillId="0" borderId="0" xfId="0" applyNumberFormat="1" applyFont="1" applyAlignment="1">
      <alignment horizontal="center" vertical="center" wrapText="1"/>
    </xf>
    <xf numFmtId="0" fontId="265" fillId="0" borderId="0" xfId="0" applyFont="1" applyAlignment="1">
      <alignment horizontal="left" vertical="center" wrapText="1"/>
    </xf>
    <xf numFmtId="0" fontId="265" fillId="0" borderId="0" xfId="35074" applyFont="1" applyAlignment="1">
      <alignment vertical="center"/>
    </xf>
    <xf numFmtId="0" fontId="266" fillId="0" borderId="1" xfId="0" applyFont="1" applyBorder="1" applyAlignment="1">
      <alignment horizontal="center" vertical="center"/>
    </xf>
    <xf numFmtId="0" fontId="266" fillId="0" borderId="1" xfId="0" applyFont="1" applyBorder="1" applyAlignment="1">
      <alignment horizontal="centerContinuous" vertical="center"/>
    </xf>
    <xf numFmtId="180" fontId="266" fillId="0" borderId="0" xfId="0" applyNumberFormat="1" applyFont="1" applyAlignment="1">
      <alignment horizontal="center" vertical="center" wrapText="1"/>
    </xf>
    <xf numFmtId="178" fontId="266" fillId="0" borderId="0" xfId="0" applyNumberFormat="1" applyFont="1" applyAlignment="1">
      <alignment horizontal="centerContinuous" vertical="center"/>
    </xf>
    <xf numFmtId="215" fontId="265" fillId="0" borderId="0" xfId="0" applyNumberFormat="1" applyFont="1" applyAlignment="1">
      <alignment vertical="center"/>
    </xf>
    <xf numFmtId="0" fontId="266" fillId="0" borderId="1" xfId="79" applyFont="1" applyBorder="1" applyAlignment="1">
      <alignment horizontal="center" vertical="center"/>
    </xf>
    <xf numFmtId="178" fontId="266" fillId="0" borderId="1" xfId="0" applyNumberFormat="1" applyFont="1" applyBorder="1" applyAlignment="1">
      <alignment horizontal="center" vertical="center"/>
    </xf>
    <xf numFmtId="180" fontId="266" fillId="0" borderId="1" xfId="0" applyNumberFormat="1" applyFont="1" applyBorder="1" applyAlignment="1">
      <alignment horizontal="center" vertical="center" wrapText="1"/>
    </xf>
    <xf numFmtId="200" fontId="266" fillId="0" borderId="1" xfId="7" applyNumberFormat="1" applyFont="1" applyFill="1" applyBorder="1" applyAlignment="1">
      <alignment horizontal="center" vertical="center" wrapText="1"/>
    </xf>
    <xf numFmtId="200" fontId="265" fillId="0" borderId="0" xfId="0" applyNumberFormat="1" applyFont="1" applyAlignment="1">
      <alignment vertical="center"/>
    </xf>
    <xf numFmtId="178" fontId="266" fillId="0" borderId="0" xfId="0" applyNumberFormat="1" applyFont="1" applyAlignment="1">
      <alignment horizontal="center" vertical="center"/>
    </xf>
    <xf numFmtId="0" fontId="266" fillId="0" borderId="0" xfId="0" applyFont="1" applyAlignment="1">
      <alignment horizontal="centerContinuous" vertical="center"/>
    </xf>
    <xf numFmtId="49" fontId="266" fillId="0" borderId="53" xfId="0" applyNumberFormat="1" applyFont="1" applyBorder="1" applyAlignment="1">
      <alignment vertical="center" wrapText="1"/>
    </xf>
    <xf numFmtId="0" fontId="266" fillId="0" borderId="2" xfId="0" applyFont="1" applyBorder="1" applyAlignment="1">
      <alignment horizontal="center" vertical="center" wrapText="1"/>
    </xf>
    <xf numFmtId="0" fontId="266" fillId="0" borderId="28" xfId="79" applyFont="1" applyBorder="1" applyAlignment="1">
      <alignment horizontal="center" vertical="center" wrapText="1"/>
    </xf>
    <xf numFmtId="0" fontId="266" fillId="0" borderId="33" xfId="79" applyFont="1" applyBorder="1" applyAlignment="1">
      <alignment horizontal="center" vertical="center" wrapText="1"/>
    </xf>
    <xf numFmtId="49" fontId="265" fillId="0" borderId="56" xfId="0" applyNumberFormat="1" applyFont="1" applyBorder="1" applyAlignment="1">
      <alignment vertical="center" wrapText="1"/>
    </xf>
    <xf numFmtId="49" fontId="265" fillId="0" borderId="29" xfId="0" applyNumberFormat="1" applyFont="1" applyBorder="1" applyAlignment="1">
      <alignment vertical="center" wrapText="1"/>
    </xf>
    <xf numFmtId="178" fontId="266" fillId="0" borderId="53" xfId="0" applyNumberFormat="1" applyFont="1" applyBorder="1" applyAlignment="1">
      <alignment vertical="center" wrapText="1"/>
    </xf>
    <xf numFmtId="0" fontId="266" fillId="0" borderId="41" xfId="0" applyFont="1" applyBorder="1" applyAlignment="1">
      <alignment horizontal="center" vertical="center" wrapText="1"/>
    </xf>
    <xf numFmtId="180" fontId="266" fillId="0" borderId="52" xfId="0" applyNumberFormat="1" applyFont="1" applyBorder="1" applyAlignment="1">
      <alignment horizontal="center" vertical="center" wrapText="1"/>
    </xf>
    <xf numFmtId="178" fontId="266" fillId="0" borderId="0" xfId="0" applyNumberFormat="1" applyFont="1" applyAlignment="1">
      <alignment vertical="center" wrapText="1"/>
    </xf>
    <xf numFmtId="0" fontId="266" fillId="0" borderId="0" xfId="0" applyFont="1" applyAlignment="1">
      <alignment horizontal="center" vertical="center" wrapText="1"/>
    </xf>
    <xf numFmtId="0" fontId="266" fillId="0" borderId="55" xfId="79" applyFont="1" applyBorder="1" applyAlignment="1">
      <alignment horizontal="center" vertical="center" wrapText="1"/>
    </xf>
    <xf numFmtId="178" fontId="266" fillId="0" borderId="52" xfId="0" applyNumberFormat="1" applyFont="1" applyBorder="1" applyAlignment="1">
      <alignment vertical="center" wrapText="1"/>
    </xf>
    <xf numFmtId="0" fontId="265" fillId="0" borderId="1" xfId="0" applyFont="1" applyBorder="1" applyAlignment="1">
      <alignment horizontal="center" vertical="center" wrapText="1"/>
    </xf>
    <xf numFmtId="1" fontId="265" fillId="0" borderId="1" xfId="7" applyNumberFormat="1" applyFont="1" applyFill="1" applyBorder="1" applyAlignment="1">
      <alignment horizontal="center" vertical="center" wrapText="1"/>
    </xf>
    <xf numFmtId="168" fontId="266" fillId="0" borderId="1" xfId="0" applyNumberFormat="1" applyFont="1" applyBorder="1" applyAlignment="1">
      <alignment horizontal="center" vertical="center"/>
    </xf>
    <xf numFmtId="1" fontId="266" fillId="0" borderId="1" xfId="8850" applyNumberFormat="1" applyFont="1" applyFill="1" applyBorder="1" applyAlignment="1">
      <alignment horizontal="center" vertical="center" wrapText="1"/>
    </xf>
    <xf numFmtId="168" fontId="71" fillId="0" borderId="1" xfId="35090" applyNumberFormat="1" applyFont="1" applyFill="1" applyBorder="1" applyAlignment="1">
      <alignment vertical="center"/>
    </xf>
    <xf numFmtId="180" fontId="265" fillId="0" borderId="1" xfId="35090" applyNumberFormat="1" applyFont="1" applyFill="1" applyBorder="1" applyAlignment="1">
      <alignment horizontal="center" vertical="center"/>
    </xf>
    <xf numFmtId="176" fontId="266" fillId="0" borderId="1" xfId="35091" applyNumberFormat="1" applyFont="1" applyBorder="1" applyAlignment="1">
      <alignment horizontal="left" vertical="center"/>
    </xf>
    <xf numFmtId="180" fontId="266" fillId="0" borderId="1" xfId="35090" applyNumberFormat="1" applyFont="1" applyFill="1" applyBorder="1" applyAlignment="1">
      <alignment horizontal="center" vertical="center"/>
    </xf>
    <xf numFmtId="0" fontId="326" fillId="0" borderId="0" xfId="35091" applyFont="1" applyAlignment="1">
      <alignment vertical="center"/>
    </xf>
    <xf numFmtId="168" fontId="262" fillId="0" borderId="1" xfId="35091" applyNumberFormat="1" applyFont="1" applyBorder="1" applyAlignment="1">
      <alignment horizontal="center" vertical="center"/>
    </xf>
    <xf numFmtId="168" fontId="71" fillId="0" borderId="0" xfId="35090" applyNumberFormat="1" applyFont="1" applyFill="1" applyAlignment="1">
      <alignment vertical="center"/>
    </xf>
    <xf numFmtId="0" fontId="71" fillId="0" borderId="0" xfId="35090" applyFont="1" applyFill="1" applyAlignment="1">
      <alignment vertical="center"/>
    </xf>
    <xf numFmtId="180" fontId="71" fillId="0" borderId="0" xfId="35090" applyNumberFormat="1" applyFont="1" applyFill="1" applyBorder="1" applyAlignment="1">
      <alignment vertical="center"/>
    </xf>
    <xf numFmtId="168" fontId="265" fillId="0" borderId="0" xfId="0" applyNumberFormat="1" applyFont="1" applyAlignment="1">
      <alignment vertical="center"/>
    </xf>
    <xf numFmtId="168" fontId="265" fillId="0" borderId="0" xfId="0" applyNumberFormat="1" applyFont="1" applyAlignment="1">
      <alignment horizontal="center" vertical="center"/>
    </xf>
    <xf numFmtId="0" fontId="326" fillId="0" borderId="0" xfId="43965" applyFont="1" applyAlignment="1">
      <alignment vertical="center"/>
    </xf>
    <xf numFmtId="169" fontId="265" fillId="0" borderId="0" xfId="0" applyNumberFormat="1" applyFont="1" applyAlignment="1">
      <alignment vertical="center"/>
    </xf>
    <xf numFmtId="200" fontId="328" fillId="0" borderId="0" xfId="0" applyNumberFormat="1" applyFont="1" applyAlignment="1">
      <alignment horizontal="center" vertical="center"/>
    </xf>
    <xf numFmtId="200" fontId="328" fillId="0" borderId="0" xfId="0" applyNumberFormat="1" applyFont="1" applyAlignment="1">
      <alignment vertical="center"/>
    </xf>
    <xf numFmtId="169" fontId="266" fillId="0" borderId="1" xfId="1" applyFont="1" applyFill="1" applyBorder="1" applyAlignment="1">
      <alignment horizontal="center" vertical="center"/>
    </xf>
    <xf numFmtId="0" fontId="71" fillId="0" borderId="1" xfId="28" applyFont="1" applyBorder="1" applyAlignment="1">
      <alignment horizontal="center" vertical="center" wrapText="1"/>
    </xf>
    <xf numFmtId="0" fontId="262" fillId="0" borderId="1" xfId="0" applyFont="1" applyBorder="1" applyAlignment="1">
      <alignment horizontal="center" vertical="center" wrapText="1"/>
    </xf>
    <xf numFmtId="1" fontId="262" fillId="0" borderId="1" xfId="0" applyNumberFormat="1" applyFont="1" applyBorder="1" applyAlignment="1">
      <alignment horizontal="center" vertical="center" wrapText="1"/>
    </xf>
    <xf numFmtId="200" fontId="262" fillId="0" borderId="1" xfId="0" applyNumberFormat="1" applyFont="1" applyBorder="1" applyAlignment="1">
      <alignment horizontal="center" vertical="center" wrapText="1"/>
    </xf>
    <xf numFmtId="0" fontId="265" fillId="0" borderId="52" xfId="0" applyFont="1" applyBorder="1" applyAlignment="1">
      <alignment vertical="center"/>
    </xf>
    <xf numFmtId="0" fontId="265" fillId="0" borderId="33" xfId="0" applyFont="1" applyBorder="1" applyAlignment="1">
      <alignment horizontal="center" vertical="center"/>
    </xf>
    <xf numFmtId="2" fontId="265" fillId="0" borderId="0" xfId="0" applyNumberFormat="1" applyFont="1" applyAlignment="1">
      <alignment horizontal="center" vertical="center"/>
    </xf>
    <xf numFmtId="2" fontId="265" fillId="0" borderId="33" xfId="0" applyNumberFormat="1" applyFont="1" applyBorder="1" applyAlignment="1">
      <alignment horizontal="center" vertical="center"/>
    </xf>
    <xf numFmtId="0" fontId="266" fillId="0" borderId="55" xfId="0" applyFont="1" applyBorder="1" applyAlignment="1">
      <alignment horizontal="center" vertical="center"/>
    </xf>
    <xf numFmtId="178" fontId="266" fillId="0" borderId="33" xfId="0" applyNumberFormat="1" applyFont="1" applyBorder="1" applyAlignment="1">
      <alignment horizontal="center" vertical="center"/>
    </xf>
    <xf numFmtId="3" fontId="266" fillId="0" borderId="0" xfId="0" applyNumberFormat="1" applyFont="1" applyAlignment="1">
      <alignment horizontal="center" vertical="center"/>
    </xf>
    <xf numFmtId="0" fontId="264" fillId="0" borderId="13" xfId="0" applyFont="1" applyBorder="1" applyAlignment="1">
      <alignment horizontal="center" vertical="center" wrapText="1"/>
    </xf>
    <xf numFmtId="200" fontId="264" fillId="0" borderId="0" xfId="0" applyNumberFormat="1" applyFont="1" applyAlignment="1">
      <alignment horizontal="center" vertical="center"/>
    </xf>
    <xf numFmtId="216" fontId="265" fillId="0" borderId="0" xfId="2" applyNumberFormat="1" applyFont="1" applyFill="1" applyAlignment="1">
      <alignment vertical="center"/>
    </xf>
    <xf numFmtId="180" fontId="264" fillId="0" borderId="0" xfId="0" applyNumberFormat="1" applyFont="1" applyAlignment="1">
      <alignment horizontal="center" vertical="center"/>
    </xf>
    <xf numFmtId="180" fontId="272" fillId="0" borderId="1" xfId="0" applyNumberFormat="1" applyFont="1" applyBorder="1" applyAlignment="1">
      <alignment horizontal="center" vertical="center" wrapText="1"/>
    </xf>
    <xf numFmtId="168" fontId="62" fillId="0" borderId="1" xfId="35090" applyNumberFormat="1" applyFont="1" applyFill="1" applyBorder="1" applyAlignment="1">
      <alignment vertical="center"/>
    </xf>
    <xf numFmtId="168" fontId="62" fillId="0" borderId="1" xfId="35091" applyNumberFormat="1" applyFont="1" applyBorder="1" applyAlignment="1">
      <alignment vertical="center"/>
    </xf>
    <xf numFmtId="176" fontId="346" fillId="0" borderId="0" xfId="35091" applyNumberFormat="1" applyFont="1" applyAlignment="1">
      <alignment vertical="center"/>
    </xf>
    <xf numFmtId="180" fontId="265" fillId="0" borderId="53" xfId="35090" applyNumberFormat="1" applyFont="1" applyFill="1" applyBorder="1" applyAlignment="1">
      <alignment horizontal="center" vertical="center"/>
    </xf>
    <xf numFmtId="180" fontId="62" fillId="0" borderId="53" xfId="35090" applyNumberFormat="1" applyFont="1" applyFill="1" applyBorder="1" applyAlignment="1">
      <alignment horizontal="center" vertical="center"/>
    </xf>
    <xf numFmtId="0" fontId="347" fillId="0" borderId="0" xfId="0" applyFont="1" applyAlignment="1">
      <alignment vertical="center"/>
    </xf>
    <xf numFmtId="200" fontId="266" fillId="0" borderId="0" xfId="7" applyNumberFormat="1" applyFont="1" applyFill="1" applyBorder="1" applyAlignment="1">
      <alignment horizontal="center" vertical="center" wrapText="1"/>
    </xf>
    <xf numFmtId="166" fontId="266" fillId="0" borderId="15" xfId="6" applyNumberFormat="1" applyFont="1" applyBorder="1" applyAlignment="1">
      <alignment horizontal="center" vertical="center" wrapText="1"/>
    </xf>
    <xf numFmtId="166" fontId="265" fillId="0" borderId="15" xfId="6" applyNumberFormat="1" applyFont="1" applyBorder="1" applyAlignment="1">
      <alignment horizontal="center" vertical="center" wrapText="1"/>
    </xf>
    <xf numFmtId="205" fontId="266" fillId="0" borderId="0" xfId="7" applyNumberFormat="1" applyFont="1" applyFill="1" applyBorder="1" applyAlignment="1">
      <alignment horizontal="center" vertical="center" wrapText="1"/>
    </xf>
    <xf numFmtId="0" fontId="272" fillId="0" borderId="59" xfId="0" applyFont="1" applyBorder="1" applyAlignment="1">
      <alignment horizontal="center" vertical="center"/>
    </xf>
    <xf numFmtId="218" fontId="265" fillId="0" borderId="0" xfId="0" applyNumberFormat="1" applyFont="1" applyAlignment="1">
      <alignment vertical="center"/>
    </xf>
    <xf numFmtId="180" fontId="272" fillId="2" borderId="1" xfId="0" applyNumberFormat="1" applyFont="1" applyFill="1" applyBorder="1" applyAlignment="1">
      <alignment horizontal="center" vertical="center" wrapText="1"/>
    </xf>
    <xf numFmtId="180" fontId="272" fillId="2" borderId="13" xfId="0" applyNumberFormat="1" applyFont="1" applyFill="1" applyBorder="1" applyAlignment="1">
      <alignment horizontal="center" vertical="center" wrapText="1"/>
    </xf>
    <xf numFmtId="169" fontId="266" fillId="0" borderId="1" xfId="1" applyFont="1" applyFill="1" applyBorder="1" applyAlignment="1">
      <alignment horizontal="center" vertical="center" wrapText="1"/>
    </xf>
    <xf numFmtId="173" fontId="265" fillId="0" borderId="1" xfId="43897" applyNumberFormat="1" applyFont="1" applyBorder="1" applyAlignment="1">
      <alignment horizontal="center" vertical="center"/>
    </xf>
    <xf numFmtId="173" fontId="265" fillId="0" borderId="1" xfId="0" applyNumberFormat="1" applyFont="1" applyBorder="1" applyAlignment="1">
      <alignment horizontal="center" vertical="center"/>
    </xf>
    <xf numFmtId="218" fontId="264" fillId="0" borderId="0" xfId="0" applyNumberFormat="1" applyFont="1" applyAlignment="1">
      <alignment horizontal="left" vertical="center"/>
    </xf>
    <xf numFmtId="0" fontId="301" fillId="0" borderId="61" xfId="35060" applyFill="1" applyBorder="1"/>
    <xf numFmtId="165" fontId="54" fillId="0" borderId="36" xfId="28" applyNumberFormat="1" applyFont="1" applyBorder="1" applyAlignment="1">
      <alignment horizontal="center" vertical="center" wrapText="1"/>
    </xf>
    <xf numFmtId="200" fontId="265" fillId="0" borderId="0" xfId="0" applyNumberFormat="1" applyFont="1" applyAlignment="1">
      <alignment horizontal="center" vertical="center"/>
    </xf>
    <xf numFmtId="0" fontId="266" fillId="2" borderId="28" xfId="79" applyFont="1" applyFill="1" applyBorder="1" applyAlignment="1">
      <alignment horizontal="center" vertical="center" wrapText="1"/>
    </xf>
    <xf numFmtId="180" fontId="265" fillId="2" borderId="0" xfId="0" applyNumberFormat="1" applyFont="1" applyFill="1" applyAlignment="1">
      <alignment horizontal="center" vertical="center"/>
    </xf>
    <xf numFmtId="180" fontId="266" fillId="2" borderId="40" xfId="0" applyNumberFormat="1" applyFont="1" applyFill="1" applyBorder="1" applyAlignment="1">
      <alignment horizontal="center" vertical="center" wrapText="1"/>
    </xf>
    <xf numFmtId="0" fontId="265" fillId="0" borderId="65" xfId="0" applyFont="1" applyBorder="1" applyAlignment="1">
      <alignment horizontal="center" vertical="center" wrapText="1"/>
    </xf>
    <xf numFmtId="1" fontId="265" fillId="0" borderId="65" xfId="7" applyNumberFormat="1" applyFont="1" applyFill="1" applyBorder="1" applyAlignment="1">
      <alignment horizontal="center" vertical="center" wrapText="1"/>
    </xf>
    <xf numFmtId="173" fontId="265" fillId="0" borderId="65" xfId="43897" applyNumberFormat="1" applyFont="1" applyBorder="1" applyAlignment="1">
      <alignment horizontal="center" vertical="center"/>
    </xf>
    <xf numFmtId="173" fontId="265" fillId="0" borderId="65" xfId="0" applyNumberFormat="1" applyFont="1" applyBorder="1" applyAlignment="1">
      <alignment horizontal="center" vertical="center"/>
    </xf>
    <xf numFmtId="168" fontId="71" fillId="0" borderId="65" xfId="35090" applyNumberFormat="1" applyFont="1" applyFill="1" applyBorder="1" applyAlignment="1">
      <alignment vertical="center"/>
    </xf>
    <xf numFmtId="180" fontId="265" fillId="0" borderId="65" xfId="35090" applyNumberFormat="1" applyFont="1" applyFill="1" applyBorder="1" applyAlignment="1">
      <alignment horizontal="center" vertical="center"/>
    </xf>
    <xf numFmtId="168" fontId="62" fillId="0" borderId="65" xfId="35090" applyNumberFormat="1" applyFont="1" applyFill="1" applyBorder="1" applyAlignment="1">
      <alignment vertical="center"/>
    </xf>
    <xf numFmtId="200" fontId="272" fillId="0" borderId="0" xfId="0" applyNumberFormat="1" applyFont="1" applyAlignment="1">
      <alignment horizontal="left" vertical="center"/>
    </xf>
    <xf numFmtId="205" fontId="258" fillId="0" borderId="1" xfId="0" applyNumberFormat="1" applyFont="1" applyBorder="1" applyAlignment="1">
      <alignment vertical="center"/>
    </xf>
    <xf numFmtId="223" fontId="264" fillId="0" borderId="0" xfId="1" applyNumberFormat="1" applyFont="1" applyFill="1" applyBorder="1" applyAlignment="1">
      <alignment vertical="center"/>
    </xf>
    <xf numFmtId="218" fontId="264" fillId="0" borderId="0" xfId="0" applyNumberFormat="1" applyFont="1" applyAlignment="1">
      <alignment horizontal="center" vertical="center"/>
    </xf>
    <xf numFmtId="4" fontId="324" fillId="0" borderId="0" xfId="0" applyNumberFormat="1" applyFont="1" applyAlignment="1">
      <alignment horizontal="left" vertical="center" wrapText="1"/>
    </xf>
    <xf numFmtId="0" fontId="266" fillId="0" borderId="8" xfId="0" applyFont="1" applyBorder="1" applyAlignment="1">
      <alignment horizontal="center" vertical="center"/>
    </xf>
    <xf numFmtId="0" fontId="266" fillId="0" borderId="11" xfId="0" applyFont="1" applyBorder="1" applyAlignment="1">
      <alignment horizontal="center" vertical="center"/>
    </xf>
    <xf numFmtId="0" fontId="266" fillId="0" borderId="9" xfId="79" applyFont="1" applyBorder="1" applyAlignment="1">
      <alignment horizontal="center" vertical="center"/>
    </xf>
    <xf numFmtId="0" fontId="266" fillId="0" borderId="11" xfId="79" applyFont="1" applyBorder="1" applyAlignment="1">
      <alignment horizontal="center" vertical="center"/>
    </xf>
    <xf numFmtId="0" fontId="272" fillId="0" borderId="67" xfId="0" applyFont="1" applyBorder="1" applyAlignment="1">
      <alignment horizontal="center" vertical="center"/>
    </xf>
    <xf numFmtId="171" fontId="264" fillId="0" borderId="0" xfId="1" applyNumberFormat="1" applyFont="1" applyFill="1" applyAlignment="1">
      <alignment vertical="center"/>
    </xf>
    <xf numFmtId="0" fontId="266" fillId="2" borderId="0" xfId="0" applyFont="1" applyFill="1" applyAlignment="1">
      <alignment horizontal="left" vertical="center"/>
    </xf>
    <xf numFmtId="0" fontId="264" fillId="0" borderId="60" xfId="0" applyFont="1" applyBorder="1" applyAlignment="1">
      <alignment horizontal="center" vertical="center" wrapText="1"/>
    </xf>
    <xf numFmtId="0" fontId="272" fillId="0" borderId="60" xfId="0" applyFont="1" applyBorder="1" applyAlignment="1">
      <alignment horizontal="center" vertical="center" wrapText="1"/>
    </xf>
    <xf numFmtId="168" fontId="350" fillId="0" borderId="60" xfId="35090" applyNumberFormat="1" applyFont="1" applyFill="1" applyBorder="1" applyAlignment="1">
      <alignment vertical="center"/>
    </xf>
    <xf numFmtId="168" fontId="262" fillId="0" borderId="60" xfId="35090" applyNumberFormat="1" applyFont="1" applyFill="1" applyBorder="1" applyAlignment="1">
      <alignment vertical="center"/>
    </xf>
    <xf numFmtId="180" fontId="266" fillId="0" borderId="60" xfId="35090" applyNumberFormat="1" applyFont="1" applyFill="1" applyBorder="1" applyAlignment="1">
      <alignment horizontal="center" vertical="center"/>
    </xf>
    <xf numFmtId="168" fontId="262" fillId="0" borderId="60" xfId="35090" applyNumberFormat="1" applyFont="1" applyFill="1" applyBorder="1" applyAlignment="1">
      <alignment horizontal="center" vertical="center"/>
    </xf>
    <xf numFmtId="200" fontId="272" fillId="0" borderId="60" xfId="0" applyNumberFormat="1" applyFont="1" applyBorder="1" applyAlignment="1">
      <alignment horizontal="center" vertical="center"/>
    </xf>
    <xf numFmtId="169" fontId="272" fillId="0" borderId="60" xfId="1" applyFont="1" applyFill="1" applyBorder="1" applyAlignment="1">
      <alignment horizontal="center" vertical="center" wrapText="1"/>
    </xf>
    <xf numFmtId="200" fontId="265" fillId="0" borderId="60" xfId="0" applyNumberFormat="1" applyFont="1" applyBorder="1" applyAlignment="1">
      <alignment horizontal="center" vertical="center"/>
    </xf>
    <xf numFmtId="9" fontId="264" fillId="0" borderId="60" xfId="2" applyFont="1" applyFill="1" applyBorder="1" applyAlignment="1">
      <alignment horizontal="center" vertical="center" wrapText="1"/>
    </xf>
    <xf numFmtId="200" fontId="266" fillId="0" borderId="60" xfId="1" applyNumberFormat="1" applyFont="1" applyFill="1" applyBorder="1" applyAlignment="1">
      <alignment horizontal="center" vertical="center" wrapText="1"/>
    </xf>
    <xf numFmtId="174" fontId="349" fillId="0" borderId="60" xfId="8802" applyNumberFormat="1" applyFont="1" applyFill="1" applyBorder="1" applyAlignment="1">
      <alignment horizontal="center" vertical="center"/>
    </xf>
    <xf numFmtId="224" fontId="350" fillId="0" borderId="60" xfId="35090" applyNumberFormat="1" applyFont="1" applyFill="1" applyBorder="1" applyAlignment="1">
      <alignment horizontal="center" vertical="center"/>
    </xf>
    <xf numFmtId="224" fontId="351" fillId="0" borderId="60" xfId="35090" applyNumberFormat="1" applyFont="1" applyFill="1" applyBorder="1" applyAlignment="1">
      <alignment horizontal="center" vertical="center"/>
    </xf>
    <xf numFmtId="224" fontId="265" fillId="0" borderId="60" xfId="35090" applyNumberFormat="1" applyFont="1" applyFill="1" applyBorder="1" applyAlignment="1">
      <alignment horizontal="center" vertical="center"/>
    </xf>
    <xf numFmtId="224" fontId="266" fillId="0" borderId="60" xfId="35090" applyNumberFormat="1" applyFont="1" applyFill="1" applyBorder="1" applyAlignment="1">
      <alignment horizontal="center" vertical="center"/>
    </xf>
    <xf numFmtId="9" fontId="11" fillId="0" borderId="60" xfId="2" applyFont="1" applyBorder="1" applyAlignment="1">
      <alignment horizontal="center" vertical="center"/>
    </xf>
    <xf numFmtId="9" fontId="350" fillId="0" borderId="60" xfId="2" applyFont="1" applyFill="1" applyBorder="1" applyAlignment="1">
      <alignment horizontal="center" vertical="center"/>
    </xf>
    <xf numFmtId="174" fontId="262" fillId="0" borderId="60" xfId="2" applyNumberFormat="1" applyFont="1" applyFill="1" applyBorder="1" applyAlignment="1">
      <alignment horizontal="center" vertical="center"/>
    </xf>
    <xf numFmtId="0" fontId="272" fillId="0" borderId="14" xfId="0" applyFont="1" applyBorder="1" applyAlignment="1">
      <alignment horizontal="center" vertical="center" wrapText="1"/>
    </xf>
    <xf numFmtId="0" fontId="272" fillId="0" borderId="73" xfId="0" applyFont="1" applyBorder="1" applyAlignment="1">
      <alignment horizontal="center" vertical="center" wrapText="1"/>
    </xf>
    <xf numFmtId="0" fontId="272" fillId="0" borderId="73" xfId="0" applyFont="1" applyBorder="1" applyAlignment="1">
      <alignment horizontal="center" vertical="center"/>
    </xf>
    <xf numFmtId="168" fontId="71" fillId="0" borderId="72" xfId="35090" applyNumberFormat="1" applyFont="1" applyFill="1" applyBorder="1" applyAlignment="1">
      <alignment vertical="center"/>
    </xf>
    <xf numFmtId="180" fontId="266" fillId="0" borderId="13" xfId="35090" applyNumberFormat="1" applyFont="1" applyFill="1" applyBorder="1" applyAlignment="1">
      <alignment horizontal="center" vertical="center"/>
    </xf>
    <xf numFmtId="0" fontId="265" fillId="2" borderId="0" xfId="0" applyFont="1" applyFill="1" applyAlignment="1">
      <alignment horizontal="center" vertical="center"/>
    </xf>
    <xf numFmtId="0" fontId="263" fillId="0" borderId="13" xfId="0" applyFont="1" applyBorder="1" applyAlignment="1">
      <alignment horizontal="center" vertical="center"/>
    </xf>
    <xf numFmtId="180" fontId="264" fillId="0" borderId="13" xfId="0" applyNumberFormat="1" applyFont="1" applyBorder="1" applyAlignment="1">
      <alignment horizontal="center" vertical="center" wrapText="1"/>
    </xf>
    <xf numFmtId="178" fontId="265" fillId="2" borderId="13" xfId="0" applyNumberFormat="1" applyFont="1" applyFill="1" applyBorder="1" applyAlignment="1">
      <alignment horizontal="center" vertical="center"/>
    </xf>
    <xf numFmtId="180" fontId="265" fillId="2" borderId="13" xfId="35090" applyNumberFormat="1" applyFont="1" applyFill="1" applyBorder="1" applyAlignment="1">
      <alignment horizontal="center" vertical="center"/>
    </xf>
    <xf numFmtId="205" fontId="265" fillId="2" borderId="13" xfId="0" applyNumberFormat="1" applyFont="1" applyFill="1" applyBorder="1" applyAlignment="1">
      <alignment horizontal="center" vertical="center"/>
    </xf>
    <xf numFmtId="178" fontId="265" fillId="2" borderId="66" xfId="0" applyNumberFormat="1" applyFont="1" applyFill="1" applyBorder="1" applyAlignment="1">
      <alignment horizontal="center" vertical="center"/>
    </xf>
    <xf numFmtId="180" fontId="265" fillId="2" borderId="66" xfId="35090" applyNumberFormat="1" applyFont="1" applyFill="1" applyBorder="1" applyAlignment="1">
      <alignment horizontal="center" vertical="center"/>
    </xf>
    <xf numFmtId="205" fontId="265" fillId="2" borderId="66" xfId="0" applyNumberFormat="1" applyFont="1" applyFill="1" applyBorder="1" applyAlignment="1">
      <alignment horizontal="center" vertical="center"/>
    </xf>
    <xf numFmtId="178" fontId="266" fillId="2" borderId="66" xfId="0" applyNumberFormat="1" applyFont="1" applyFill="1" applyBorder="1" applyAlignment="1">
      <alignment horizontal="center" vertical="center"/>
    </xf>
    <xf numFmtId="180" fontId="266" fillId="2" borderId="66" xfId="0" applyNumberFormat="1" applyFont="1" applyFill="1" applyBorder="1" applyAlignment="1">
      <alignment horizontal="center" vertical="center"/>
    </xf>
    <xf numFmtId="205" fontId="266" fillId="2" borderId="66" xfId="7" applyNumberFormat="1" applyFont="1" applyFill="1" applyBorder="1" applyAlignment="1">
      <alignment horizontal="center" vertical="center" wrapText="1"/>
    </xf>
    <xf numFmtId="0" fontId="266" fillId="0" borderId="75" xfId="35074" applyFont="1" applyBorder="1" applyAlignment="1">
      <alignment vertical="center"/>
    </xf>
    <xf numFmtId="0" fontId="265" fillId="0" borderId="75" xfId="35074" applyFont="1" applyBorder="1" applyAlignment="1">
      <alignment vertical="center"/>
    </xf>
    <xf numFmtId="178" fontId="266" fillId="0" borderId="75" xfId="0" applyNumberFormat="1" applyFont="1" applyBorder="1" applyAlignment="1">
      <alignment horizontal="centerContinuous" vertical="center"/>
    </xf>
    <xf numFmtId="173" fontId="258" fillId="0" borderId="1" xfId="43897" applyNumberFormat="1" applyFont="1" applyBorder="1" applyAlignment="1">
      <alignment horizontal="center" vertical="center"/>
    </xf>
    <xf numFmtId="0" fontId="264" fillId="0" borderId="75" xfId="0" applyFont="1" applyBorder="1" applyAlignment="1">
      <alignment horizontal="center" vertical="center" wrapText="1"/>
    </xf>
    <xf numFmtId="0" fontId="263" fillId="0" borderId="75" xfId="0" applyFont="1" applyBorder="1" applyAlignment="1">
      <alignment horizontal="center" vertical="center"/>
    </xf>
    <xf numFmtId="0" fontId="264" fillId="0" borderId="76" xfId="0" applyFont="1" applyBorder="1" applyAlignment="1">
      <alignment horizontal="center" vertical="center" wrapText="1"/>
    </xf>
    <xf numFmtId="0" fontId="272" fillId="0" borderId="75" xfId="0" applyFont="1" applyBorder="1" applyAlignment="1">
      <alignment horizontal="center" vertical="center" wrapText="1"/>
    </xf>
    <xf numFmtId="205" fontId="266" fillId="0" borderId="75" xfId="0" applyNumberFormat="1" applyFont="1" applyBorder="1" applyAlignment="1">
      <alignment horizontal="center" vertical="center" wrapText="1"/>
    </xf>
    <xf numFmtId="165" fontId="2" fillId="0" borderId="36" xfId="28" applyNumberFormat="1" applyFont="1" applyBorder="1" applyAlignment="1">
      <alignment horizontal="center" vertical="center" wrapText="1"/>
    </xf>
    <xf numFmtId="0" fontId="263" fillId="0" borderId="68" xfId="0" applyFont="1" applyBorder="1" applyAlignment="1">
      <alignment horizontal="center" vertical="center"/>
    </xf>
    <xf numFmtId="0" fontId="0" fillId="0" borderId="75" xfId="0" applyBorder="1" applyAlignment="1">
      <alignment horizontal="center"/>
    </xf>
    <xf numFmtId="0" fontId="265" fillId="0" borderId="75" xfId="0" applyFont="1" applyBorder="1" applyAlignment="1">
      <alignment horizontal="center" vertical="center" wrapText="1"/>
    </xf>
    <xf numFmtId="0" fontId="266" fillId="0" borderId="75" xfId="0" applyFont="1" applyBorder="1" applyAlignment="1">
      <alignment horizontal="center" vertical="center" wrapText="1"/>
    </xf>
    <xf numFmtId="0" fontId="266" fillId="0" borderId="75" xfId="0" applyFont="1" applyBorder="1" applyAlignment="1">
      <alignment horizontal="center" vertical="center"/>
    </xf>
    <xf numFmtId="0" fontId="272" fillId="2" borderId="1" xfId="0" applyFont="1" applyFill="1" applyBorder="1" applyAlignment="1">
      <alignment horizontal="center" vertical="center"/>
    </xf>
    <xf numFmtId="205" fontId="264" fillId="2" borderId="1" xfId="0" applyNumberFormat="1" applyFont="1" applyFill="1" applyBorder="1" applyAlignment="1">
      <alignment horizontal="center" vertical="center" wrapText="1"/>
    </xf>
    <xf numFmtId="169" fontId="264" fillId="2" borderId="0" xfId="1" applyFont="1" applyFill="1" applyAlignment="1">
      <alignment vertical="center"/>
    </xf>
    <xf numFmtId="0" fontId="272" fillId="2" borderId="1" xfId="35074" applyFont="1" applyFill="1" applyBorder="1" applyAlignment="1">
      <alignment vertical="center"/>
    </xf>
    <xf numFmtId="169" fontId="272" fillId="2" borderId="1" xfId="1" applyFont="1" applyFill="1" applyBorder="1" applyAlignment="1">
      <alignment horizontal="center" vertical="center"/>
    </xf>
    <xf numFmtId="0" fontId="264" fillId="2" borderId="1" xfId="35074" applyFont="1" applyFill="1" applyBorder="1" applyAlignment="1">
      <alignment vertical="center"/>
    </xf>
    <xf numFmtId="180" fontId="264" fillId="2" borderId="1" xfId="0" applyNumberFormat="1" applyFont="1" applyFill="1" applyBorder="1" applyAlignment="1">
      <alignment horizontal="center" vertical="center" wrapText="1"/>
    </xf>
    <xf numFmtId="209" fontId="264" fillId="2" borderId="1" xfId="0" applyNumberFormat="1" applyFont="1" applyFill="1" applyBorder="1" applyAlignment="1">
      <alignment horizontal="center" vertical="center" wrapText="1"/>
    </xf>
    <xf numFmtId="178" fontId="272" fillId="2" borderId="1" xfId="0" applyNumberFormat="1" applyFont="1" applyFill="1" applyBorder="1" applyAlignment="1">
      <alignment horizontal="centerContinuous" vertical="center"/>
    </xf>
    <xf numFmtId="176" fontId="344" fillId="2" borderId="0" xfId="0" applyNumberFormat="1" applyFont="1" applyFill="1" applyAlignment="1">
      <alignment vertical="center"/>
    </xf>
    <xf numFmtId="169" fontId="272" fillId="0" borderId="75" xfId="1" applyFont="1" applyFill="1" applyBorder="1" applyAlignment="1">
      <alignment horizontal="center" vertical="center"/>
    </xf>
    <xf numFmtId="0" fontId="272" fillId="0" borderId="75" xfId="0" applyFont="1" applyBorder="1" applyAlignment="1">
      <alignment horizontal="center" vertical="center"/>
    </xf>
    <xf numFmtId="180" fontId="264" fillId="0" borderId="75" xfId="0" applyNumberFormat="1" applyFont="1" applyBorder="1" applyAlignment="1">
      <alignment horizontal="center" vertical="center" wrapText="1"/>
    </xf>
    <xf numFmtId="169" fontId="325" fillId="0" borderId="75" xfId="1" applyFont="1" applyFill="1" applyBorder="1" applyAlignment="1">
      <alignment vertical="center"/>
    </xf>
    <xf numFmtId="180" fontId="272" fillId="0" borderId="75" xfId="0" applyNumberFormat="1" applyFont="1" applyBorder="1" applyAlignment="1">
      <alignment horizontal="center" vertical="center" wrapText="1"/>
    </xf>
    <xf numFmtId="180" fontId="272" fillId="2" borderId="75" xfId="0" applyNumberFormat="1" applyFont="1" applyFill="1" applyBorder="1" applyAlignment="1">
      <alignment horizontal="center" vertical="center" wrapText="1"/>
    </xf>
    <xf numFmtId="1" fontId="265" fillId="0" borderId="75" xfId="7" applyNumberFormat="1" applyFont="1" applyFill="1" applyBorder="1" applyAlignment="1">
      <alignment horizontal="center" vertical="center" wrapText="1"/>
    </xf>
    <xf numFmtId="227" fontId="258" fillId="0" borderId="75" xfId="35090" applyNumberFormat="1" applyFont="1" applyFill="1" applyBorder="1" applyAlignment="1">
      <alignment horizontal="center" vertical="center"/>
    </xf>
    <xf numFmtId="9" fontId="265" fillId="0" borderId="75" xfId="2" applyFont="1" applyFill="1" applyBorder="1" applyAlignment="1">
      <alignment horizontal="center" vertical="center" wrapText="1"/>
    </xf>
    <xf numFmtId="168" fontId="266" fillId="0" borderId="75" xfId="0" applyNumberFormat="1" applyFont="1" applyBorder="1" applyAlignment="1">
      <alignment horizontal="center" vertical="center"/>
    </xf>
    <xf numFmtId="1" fontId="266" fillId="0" borderId="75" xfId="8850" applyNumberFormat="1" applyFont="1" applyFill="1" applyBorder="1" applyAlignment="1">
      <alignment horizontal="center" vertical="center" wrapText="1"/>
    </xf>
    <xf numFmtId="227" fontId="298" fillId="0" borderId="75" xfId="35090" applyNumberFormat="1" applyFont="1" applyFill="1" applyBorder="1" applyAlignment="1">
      <alignment horizontal="center" vertical="center"/>
    </xf>
    <xf numFmtId="9" fontId="266" fillId="0" borderId="75" xfId="0" applyNumberFormat="1" applyFont="1" applyBorder="1" applyAlignment="1">
      <alignment horizontal="center" vertical="center" wrapText="1"/>
    </xf>
    <xf numFmtId="0" fontId="266" fillId="2" borderId="0" xfId="0" applyFont="1" applyFill="1" applyAlignment="1">
      <alignment vertical="center"/>
    </xf>
    <xf numFmtId="0" fontId="266" fillId="2" borderId="0" xfId="0" applyFont="1" applyFill="1" applyAlignment="1">
      <alignment horizontal="left" vertical="center" wrapText="1"/>
    </xf>
    <xf numFmtId="0" fontId="266" fillId="2" borderId="0" xfId="0" applyFont="1" applyFill="1" applyAlignment="1">
      <alignment vertical="center" wrapText="1"/>
    </xf>
    <xf numFmtId="9" fontId="265" fillId="0" borderId="0" xfId="2" applyFont="1" applyFill="1" applyBorder="1" applyAlignment="1">
      <alignment vertical="center"/>
    </xf>
    <xf numFmtId="0" fontId="266" fillId="0" borderId="3" xfId="6" applyFont="1" applyBorder="1" applyAlignment="1">
      <alignment vertical="center" wrapText="1"/>
    </xf>
    <xf numFmtId="1" fontId="266" fillId="0" borderId="0" xfId="6" applyNumberFormat="1" applyFont="1" applyAlignment="1">
      <alignment vertical="center" wrapText="1"/>
    </xf>
    <xf numFmtId="1" fontId="265" fillId="0" borderId="3" xfId="6" applyNumberFormat="1" applyFont="1" applyBorder="1" applyAlignment="1">
      <alignment vertical="center" wrapText="1"/>
    </xf>
    <xf numFmtId="1" fontId="265" fillId="0" borderId="0" xfId="6" applyNumberFormat="1" applyFont="1" applyAlignment="1">
      <alignment horizontal="left" vertical="center" wrapText="1"/>
    </xf>
    <xf numFmtId="0" fontId="341" fillId="2" borderId="0" xfId="0" applyFont="1" applyFill="1" applyAlignment="1">
      <alignment vertical="center" wrapText="1"/>
    </xf>
    <xf numFmtId="0" fontId="265" fillId="0" borderId="0" xfId="6" applyFont="1" applyAlignment="1">
      <alignment vertical="center" wrapText="1"/>
    </xf>
    <xf numFmtId="0" fontId="266" fillId="2" borderId="0" xfId="0" applyFont="1" applyFill="1" applyAlignment="1">
      <alignment horizontal="left" vertical="center" wrapText="1"/>
    </xf>
    <xf numFmtId="0" fontId="341" fillId="2" borderId="0" xfId="0" applyFont="1" applyFill="1" applyAlignment="1">
      <alignment horizontal="left" vertical="center" wrapText="1"/>
    </xf>
    <xf numFmtId="0" fontId="265" fillId="0" borderId="0" xfId="6" applyFont="1" applyAlignment="1">
      <alignment horizontal="justify" vertical="center" wrapText="1"/>
    </xf>
    <xf numFmtId="0" fontId="266" fillId="0" borderId="62" xfId="6" applyFont="1" applyBorder="1" applyAlignment="1">
      <alignment horizontal="center" vertical="center" wrapText="1"/>
    </xf>
    <xf numFmtId="0" fontId="266" fillId="0" borderId="63" xfId="6" applyFont="1" applyBorder="1" applyAlignment="1">
      <alignment horizontal="center" vertical="center" wrapText="1"/>
    </xf>
    <xf numFmtId="0" fontId="266" fillId="0" borderId="64" xfId="6" applyFont="1" applyBorder="1" applyAlignment="1">
      <alignment horizontal="center" vertical="center" wrapText="1"/>
    </xf>
    <xf numFmtId="1" fontId="266" fillId="0" borderId="75" xfId="6" applyNumberFormat="1" applyFont="1" applyBorder="1" applyAlignment="1">
      <alignment horizontal="left" vertical="center" wrapText="1"/>
    </xf>
    <xf numFmtId="1" fontId="265" fillId="0" borderId="75" xfId="6" applyNumberFormat="1" applyFont="1" applyBorder="1" applyAlignment="1">
      <alignment vertical="center" wrapText="1"/>
    </xf>
    <xf numFmtId="1" fontId="265" fillId="0" borderId="75" xfId="6" applyNumberFormat="1" applyFont="1" applyBorder="1" applyAlignment="1">
      <alignment horizontal="justify" vertical="center" wrapText="1"/>
    </xf>
    <xf numFmtId="49" fontId="298" fillId="0" borderId="1" xfId="0" applyNumberFormat="1" applyFont="1" applyBorder="1" applyAlignment="1">
      <alignment horizontal="center" vertical="center" wrapText="1"/>
    </xf>
    <xf numFmtId="49" fontId="266" fillId="2" borderId="69" xfId="0" applyNumberFormat="1" applyFont="1" applyFill="1" applyBorder="1" applyAlignment="1">
      <alignment horizontal="center" vertical="center" wrapText="1"/>
    </xf>
    <xf numFmtId="49" fontId="266" fillId="2" borderId="71" xfId="0" applyNumberFormat="1" applyFont="1" applyFill="1" applyBorder="1" applyAlignment="1">
      <alignment horizontal="center" vertical="center" wrapText="1"/>
    </xf>
    <xf numFmtId="49" fontId="266" fillId="0" borderId="52" xfId="0" applyNumberFormat="1" applyFont="1" applyBorder="1" applyAlignment="1">
      <alignment horizontal="center" vertical="center" wrapText="1"/>
    </xf>
    <xf numFmtId="49" fontId="266" fillId="0" borderId="55" xfId="0" applyNumberFormat="1" applyFont="1" applyBorder="1" applyAlignment="1">
      <alignment horizontal="center" vertical="center" wrapText="1"/>
    </xf>
    <xf numFmtId="0" fontId="321" fillId="31" borderId="69" xfId="0" applyFont="1" applyFill="1" applyBorder="1" applyAlignment="1">
      <alignment horizontal="center" vertical="center" wrapText="1"/>
    </xf>
    <xf numFmtId="0" fontId="321" fillId="31" borderId="71" xfId="0" applyFont="1" applyFill="1" applyBorder="1" applyAlignment="1">
      <alignment horizontal="center" vertical="center" wrapText="1"/>
    </xf>
    <xf numFmtId="49" fontId="266" fillId="0" borderId="0" xfId="0" applyNumberFormat="1" applyFont="1" applyAlignment="1">
      <alignment horizontal="center" vertical="center" wrapText="1"/>
    </xf>
    <xf numFmtId="0" fontId="266" fillId="2" borderId="0" xfId="0" applyFont="1" applyFill="1" applyAlignment="1">
      <alignment vertical="center" wrapText="1"/>
    </xf>
    <xf numFmtId="0" fontId="310" fillId="2" borderId="0" xfId="0" applyFont="1" applyFill="1" applyAlignment="1">
      <alignment vertical="center" wrapText="1"/>
    </xf>
    <xf numFmtId="0" fontId="298" fillId="0" borderId="0" xfId="0" applyFont="1" applyAlignment="1">
      <alignment horizontal="left" vertical="center" wrapText="1"/>
    </xf>
    <xf numFmtId="0" fontId="298" fillId="0" borderId="1" xfId="14" applyFont="1" applyBorder="1" applyAlignment="1">
      <alignment horizontal="center" vertical="center" wrapText="1"/>
    </xf>
    <xf numFmtId="0" fontId="298" fillId="0" borderId="1" xfId="0" applyFont="1" applyBorder="1" applyAlignment="1">
      <alignment horizontal="center" vertical="center" wrapText="1"/>
    </xf>
    <xf numFmtId="0" fontId="266" fillId="2" borderId="0" xfId="0" applyFont="1" applyFill="1" applyAlignment="1">
      <alignment horizontal="left" vertical="center"/>
    </xf>
    <xf numFmtId="0" fontId="266" fillId="0" borderId="0" xfId="0" applyFont="1" applyAlignment="1">
      <alignment horizontal="left" vertical="center"/>
    </xf>
    <xf numFmtId="0" fontId="272" fillId="0" borderId="52" xfId="0" applyFont="1" applyBorder="1" applyAlignment="1">
      <alignment horizontal="center" vertical="center"/>
    </xf>
    <xf numFmtId="0" fontId="272" fillId="0" borderId="55" xfId="0" applyFont="1" applyBorder="1" applyAlignment="1">
      <alignment horizontal="center" vertical="center"/>
    </xf>
    <xf numFmtId="17" fontId="266" fillId="0" borderId="52" xfId="0" applyNumberFormat="1" applyFont="1" applyBorder="1" applyAlignment="1">
      <alignment horizontal="center" vertical="center" wrapText="1"/>
    </xf>
    <xf numFmtId="17" fontId="266" fillId="0" borderId="55" xfId="0" applyNumberFormat="1" applyFont="1" applyBorder="1" applyAlignment="1">
      <alignment horizontal="center" vertical="center" wrapText="1"/>
    </xf>
    <xf numFmtId="169" fontId="272" fillId="0" borderId="72" xfId="1" applyFont="1" applyFill="1" applyBorder="1" applyAlignment="1">
      <alignment horizontal="center" vertical="center"/>
    </xf>
    <xf numFmtId="169" fontId="272" fillId="0" borderId="71" xfId="1" applyFont="1" applyFill="1" applyBorder="1" applyAlignment="1">
      <alignment horizontal="center" vertical="center"/>
    </xf>
    <xf numFmtId="17" fontId="272" fillId="0" borderId="29" xfId="0" applyNumberFormat="1" applyFont="1" applyBorder="1" applyAlignment="1">
      <alignment horizontal="center" vertical="center" wrapText="1"/>
    </xf>
    <xf numFmtId="17" fontId="272" fillId="0" borderId="2" xfId="0" applyNumberFormat="1" applyFont="1" applyBorder="1" applyAlignment="1">
      <alignment horizontal="center" vertical="center" wrapText="1"/>
    </xf>
    <xf numFmtId="0" fontId="265" fillId="0" borderId="0" xfId="0" applyFont="1" applyAlignment="1">
      <alignment horizontal="left" vertical="center" wrapText="1"/>
    </xf>
    <xf numFmtId="0" fontId="266" fillId="0" borderId="8" xfId="0" applyFont="1" applyBorder="1" applyAlignment="1">
      <alignment horizontal="center" vertical="center"/>
    </xf>
    <xf numFmtId="0" fontId="266" fillId="0" borderId="10" xfId="0" applyFont="1" applyBorder="1" applyAlignment="1">
      <alignment horizontal="center" vertical="center"/>
    </xf>
    <xf numFmtId="0" fontId="266" fillId="0" borderId="5" xfId="0" applyFont="1" applyBorder="1" applyAlignment="1">
      <alignment horizontal="center" vertical="center"/>
    </xf>
    <xf numFmtId="0" fontId="266" fillId="0" borderId="6" xfId="0" applyFont="1" applyBorder="1" applyAlignment="1">
      <alignment horizontal="center" vertical="center"/>
    </xf>
    <xf numFmtId="0" fontId="298" fillId="32" borderId="1" xfId="0" applyFont="1" applyFill="1" applyBorder="1" applyAlignment="1">
      <alignment horizontal="center" vertical="center"/>
    </xf>
    <xf numFmtId="0" fontId="272" fillId="0" borderId="0" xfId="0" applyFont="1" applyAlignment="1">
      <alignment horizontal="center" vertical="center"/>
    </xf>
    <xf numFmtId="0" fontId="299" fillId="2" borderId="0" xfId="28" applyFont="1" applyFill="1" applyAlignment="1">
      <alignment horizontal="center" vertical="center" wrapText="1"/>
    </xf>
    <xf numFmtId="0" fontId="273" fillId="0" borderId="0" xfId="28" applyFont="1" applyAlignment="1">
      <alignment horizontal="center" vertical="center" wrapText="1"/>
    </xf>
    <xf numFmtId="0" fontId="319" fillId="2" borderId="0" xfId="28" applyFont="1" applyFill="1" applyAlignment="1">
      <alignment horizontal="center" vertical="center" wrapText="1"/>
    </xf>
    <xf numFmtId="0" fontId="262" fillId="2" borderId="0" xfId="0" applyFont="1" applyFill="1" applyAlignment="1">
      <alignment horizontal="left" vertical="center"/>
    </xf>
    <xf numFmtId="0" fontId="272" fillId="2" borderId="69" xfId="0" applyFont="1" applyFill="1" applyBorder="1" applyAlignment="1">
      <alignment horizontal="center" vertical="center"/>
    </xf>
    <xf numFmtId="0" fontId="272" fillId="2" borderId="71" xfId="0" applyFont="1" applyFill="1" applyBorder="1" applyAlignment="1">
      <alignment horizontal="center" vertical="center"/>
    </xf>
    <xf numFmtId="17" fontId="272" fillId="2" borderId="69" xfId="0" applyNumberFormat="1" applyFont="1" applyFill="1" applyBorder="1" applyAlignment="1">
      <alignment horizontal="center" vertical="center" wrapText="1"/>
    </xf>
    <xf numFmtId="17" fontId="272" fillId="2" borderId="71" xfId="0" applyNumberFormat="1" applyFont="1" applyFill="1" applyBorder="1" applyAlignment="1">
      <alignment horizontal="center" vertical="center" wrapText="1"/>
    </xf>
    <xf numFmtId="169" fontId="272" fillId="2" borderId="69" xfId="1" applyFont="1" applyFill="1" applyBorder="1" applyAlignment="1">
      <alignment horizontal="center" vertical="center" wrapText="1"/>
    </xf>
    <xf numFmtId="169" fontId="272" fillId="2" borderId="71" xfId="1" applyFont="1" applyFill="1" applyBorder="1" applyAlignment="1">
      <alignment horizontal="center" vertical="center" wrapText="1"/>
    </xf>
    <xf numFmtId="0" fontId="321" fillId="31" borderId="58" xfId="0" applyFont="1" applyFill="1" applyBorder="1" applyAlignment="1">
      <alignment horizontal="center" vertical="center" wrapText="1"/>
    </xf>
    <xf numFmtId="0" fontId="321" fillId="31" borderId="33" xfId="0" applyFont="1" applyFill="1" applyBorder="1" applyAlignment="1">
      <alignment horizontal="center" vertical="center" wrapText="1"/>
    </xf>
    <xf numFmtId="17" fontId="272" fillId="0" borderId="69" xfId="0" applyNumberFormat="1" applyFont="1" applyBorder="1" applyAlignment="1">
      <alignment horizontal="center" vertical="center" wrapText="1"/>
    </xf>
    <xf numFmtId="17" fontId="272" fillId="0" borderId="71" xfId="0" applyNumberFormat="1" applyFont="1" applyBorder="1" applyAlignment="1">
      <alignment horizontal="center" vertical="center" wrapText="1"/>
    </xf>
    <xf numFmtId="0" fontId="272" fillId="2" borderId="52" xfId="0" applyFont="1" applyFill="1" applyBorder="1" applyAlignment="1">
      <alignment horizontal="center" vertical="center"/>
    </xf>
    <xf numFmtId="0" fontId="272" fillId="2" borderId="55" xfId="0" applyFont="1" applyFill="1" applyBorder="1" applyAlignment="1">
      <alignment horizontal="center" vertical="center"/>
    </xf>
    <xf numFmtId="0" fontId="265" fillId="0" borderId="0" xfId="6" applyFont="1" applyAlignment="1">
      <alignment horizontal="left" vertical="center" wrapText="1"/>
    </xf>
    <xf numFmtId="0" fontId="62" fillId="0" borderId="68" xfId="35090" applyFont="1" applyFill="1" applyBorder="1" applyAlignment="1">
      <alignment horizontal="center" vertical="center" wrapText="1"/>
    </xf>
    <xf numFmtId="0" fontId="62" fillId="0" borderId="13" xfId="35090" applyFont="1" applyFill="1" applyBorder="1" applyAlignment="1">
      <alignment horizontal="center" vertical="center" wrapText="1"/>
    </xf>
    <xf numFmtId="0" fontId="266" fillId="0" borderId="52" xfId="0" applyFont="1" applyBorder="1" applyAlignment="1">
      <alignment horizontal="center" vertical="center" wrapText="1"/>
    </xf>
    <xf numFmtId="0" fontId="266" fillId="0" borderId="54" xfId="0" applyFont="1" applyBorder="1" applyAlignment="1">
      <alignment horizontal="center" vertical="center" wrapText="1"/>
    </xf>
    <xf numFmtId="0" fontId="266" fillId="0" borderId="70" xfId="0" applyFont="1" applyBorder="1" applyAlignment="1">
      <alignment horizontal="center" vertical="center" wrapText="1"/>
    </xf>
    <xf numFmtId="0" fontId="266" fillId="0" borderId="71" xfId="0" applyFont="1" applyBorder="1" applyAlignment="1">
      <alignment horizontal="center" vertical="center" wrapText="1"/>
    </xf>
    <xf numFmtId="0" fontId="264" fillId="0" borderId="0" xfId="35078" applyFont="1" applyFill="1" applyBorder="1" applyAlignment="1">
      <alignment horizontal="center" vertical="center" wrapText="1"/>
    </xf>
    <xf numFmtId="0" fontId="258" fillId="0" borderId="0" xfId="35078" applyFont="1" applyFill="1" applyBorder="1" applyAlignment="1">
      <alignment horizontal="center" vertical="center"/>
    </xf>
    <xf numFmtId="0" fontId="71" fillId="0" borderId="57" xfId="35090" applyFont="1" applyFill="1" applyBorder="1" applyAlignment="1">
      <alignment horizontal="center" vertical="center" wrapText="1"/>
    </xf>
    <xf numFmtId="0" fontId="71" fillId="0" borderId="26" xfId="35090" applyFont="1" applyFill="1" applyBorder="1" applyAlignment="1">
      <alignment horizontal="center" vertical="center" wrapText="1"/>
    </xf>
    <xf numFmtId="0" fontId="266" fillId="0" borderId="69" xfId="0" applyFont="1" applyBorder="1" applyAlignment="1">
      <alignment horizontal="center" vertical="center" wrapText="1"/>
    </xf>
    <xf numFmtId="0" fontId="71" fillId="0" borderId="30" xfId="35090" applyFont="1" applyFill="1" applyBorder="1" applyAlignment="1">
      <alignment horizontal="center" vertical="center" wrapText="1"/>
    </xf>
    <xf numFmtId="0" fontId="71" fillId="0" borderId="13" xfId="35090" applyFont="1" applyFill="1" applyBorder="1" applyAlignment="1">
      <alignment horizontal="center" vertical="center" wrapText="1"/>
    </xf>
    <xf numFmtId="49" fontId="266" fillId="0" borderId="54" xfId="0" applyNumberFormat="1" applyFont="1" applyBorder="1" applyAlignment="1">
      <alignment horizontal="center" vertical="center" wrapText="1"/>
    </xf>
    <xf numFmtId="49" fontId="266" fillId="0" borderId="69" xfId="0" applyNumberFormat="1" applyFont="1" applyBorder="1" applyAlignment="1">
      <alignment horizontal="center" vertical="center" wrapText="1"/>
    </xf>
    <xf numFmtId="49" fontId="266" fillId="0" borderId="70" xfId="0" applyNumberFormat="1" applyFont="1" applyBorder="1" applyAlignment="1">
      <alignment horizontal="center" vertical="center" wrapText="1"/>
    </xf>
    <xf numFmtId="49" fontId="266" fillId="0" borderId="71" xfId="0" applyNumberFormat="1" applyFont="1" applyBorder="1" applyAlignment="1">
      <alignment horizontal="center" vertical="center" wrapText="1"/>
    </xf>
    <xf numFmtId="0" fontId="71" fillId="0" borderId="68" xfId="35090" applyFont="1" applyFill="1" applyBorder="1" applyAlignment="1">
      <alignment horizontal="center" vertical="center" wrapText="1"/>
    </xf>
    <xf numFmtId="0" fontId="266" fillId="0" borderId="49" xfId="0" applyFont="1" applyBorder="1" applyAlignment="1">
      <alignment horizontal="center" vertical="center" wrapText="1"/>
    </xf>
    <xf numFmtId="0" fontId="266" fillId="0" borderId="13" xfId="0" applyFont="1" applyBorder="1" applyAlignment="1">
      <alignment horizontal="center" vertical="center" wrapText="1"/>
    </xf>
    <xf numFmtId="0" fontId="266" fillId="0" borderId="55" xfId="0" applyFont="1" applyBorder="1" applyAlignment="1">
      <alignment horizontal="center" vertical="center" wrapText="1"/>
    </xf>
    <xf numFmtId="0" fontId="272" fillId="2" borderId="3" xfId="0" applyFont="1" applyFill="1" applyBorder="1" applyAlignment="1">
      <alignment horizontal="center" vertical="center"/>
    </xf>
    <xf numFmtId="0" fontId="272" fillId="2" borderId="0" xfId="0" applyFont="1" applyFill="1" applyAlignment="1">
      <alignment horizontal="center" vertical="center"/>
    </xf>
    <xf numFmtId="0" fontId="272" fillId="2" borderId="74" xfId="0" applyFont="1" applyFill="1" applyBorder="1" applyAlignment="1">
      <alignment horizontal="center" vertical="center"/>
    </xf>
    <xf numFmtId="0" fontId="272" fillId="2" borderId="7" xfId="0" applyFont="1" applyFill="1" applyBorder="1" applyAlignment="1">
      <alignment horizontal="center" vertical="center"/>
    </xf>
  </cellXfs>
  <cellStyles count="44447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52" xfId="44433" xr:uid="{7EAB5A18-E354-43B6-BDEF-1329AE46D3AB}"/>
    <cellStyle name="Millares 153" xfId="44436" xr:uid="{02A1A554-EF09-4663-98DE-A4D899B165C3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4 4" xfId="44444" xr:uid="{C25F78CA-E8B1-4791-B22F-86EBA250E7A1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8 4" xfId="44441" xr:uid="{F123C796-BC31-4B76-AE5F-474F486F3DB4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33 3" xfId="44439" xr:uid="{5F39CADB-4C5E-47BB-BC0A-442A24BD32E4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1 4" xfId="44442" xr:uid="{B2E404EB-715D-4035-BC0F-6EA317E564B6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3 4" xfId="44437" xr:uid="{4F1CF774-B051-4BBB-99CC-C09AC75368D0}"/>
    <cellStyle name="Normal 224" xfId="44414" xr:uid="{90D73222-7240-4E2F-BB09-3C37AB77E749}"/>
    <cellStyle name="Normal 225" xfId="44432" xr:uid="{5AA8E63F-27E5-495C-964C-607A8E570F7C}"/>
    <cellStyle name="Normal 226" xfId="44435" xr:uid="{D0A8A322-F8BB-4B39-B51C-52A653E761D0}"/>
    <cellStyle name="Normal 227" xfId="44446" xr:uid="{7EB1D8F1-A4B0-46BF-92AF-A5B1F55F7637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6 4" xfId="44438" xr:uid="{C25AE556-1C8E-4C74-9460-5638B42C6576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3 92 4" xfId="44445" xr:uid="{09920F07-4841-4820-BC39-BB381279768F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 99 3" xfId="44443" xr:uid="{DF57BB4A-8A75-4B06-AE39-748BD136F00F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75 3" xfId="44440" xr:uid="{60A27DBC-ECAE-4BBE-8590-AFA7FE5DCF28}"/>
    <cellStyle name="Porcentaje 76" xfId="44434" xr:uid="{448E7866-3DAF-49AF-BA75-7F7F2BE60337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154</c:v>
                </c:pt>
                <c:pt idx="1">
                  <c:v>100</c:v>
                </c:pt>
                <c:pt idx="2">
                  <c:v>37</c:v>
                </c:pt>
                <c:pt idx="3">
                  <c:v>117</c:v>
                </c:pt>
                <c:pt idx="4">
                  <c:v>233</c:v>
                </c:pt>
                <c:pt idx="5">
                  <c:v>124</c:v>
                </c:pt>
                <c:pt idx="6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449</c:v>
                </c:pt>
                <c:pt idx="1">
                  <c:v>544</c:v>
                </c:pt>
                <c:pt idx="2">
                  <c:v>412</c:v>
                </c:pt>
                <c:pt idx="3">
                  <c:v>331</c:v>
                </c:pt>
                <c:pt idx="4">
                  <c:v>860</c:v>
                </c:pt>
                <c:pt idx="5">
                  <c:v>805</c:v>
                </c:pt>
                <c:pt idx="6">
                  <c:v>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7821266297"/>
          <c:y val="4.007053065993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901</c:v>
                </c:pt>
                <c:pt idx="1">
                  <c:v>2768</c:v>
                </c:pt>
                <c:pt idx="2">
                  <c:v>246</c:v>
                </c:pt>
                <c:pt idx="3">
                  <c:v>283</c:v>
                </c:pt>
                <c:pt idx="4">
                  <c:v>57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2335</c:v>
                </c:pt>
                <c:pt idx="1">
                  <c:v>1726</c:v>
                </c:pt>
                <c:pt idx="2">
                  <c:v>194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Junio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Junio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486</c:v>
                </c:pt>
                <c:pt idx="1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Junio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513</c:v>
                </c:pt>
                <c:pt idx="1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Junio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Junio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8.5084341563786019</c:v>
                </c:pt>
                <c:pt idx="1">
                  <c:v>20.340372283529412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Junio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9.1557524366471732</c:v>
                </c:pt>
                <c:pt idx="1">
                  <c:v>19.876238829493673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6"/>
                <c:pt idx="0">
                  <c:v>0</c:v>
                </c:pt>
                <c:pt idx="1">
                  <c:v>26</c:v>
                </c:pt>
                <c:pt idx="2">
                  <c:v>19</c:v>
                </c:pt>
                <c:pt idx="3">
                  <c:v>27</c:v>
                </c:pt>
                <c:pt idx="4">
                  <c:v>50</c:v>
                </c:pt>
                <c:pt idx="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30/06/2024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1250</c:v>
                </c:pt>
                <c:pt idx="1">
                  <c:v>878</c:v>
                </c:pt>
                <c:pt idx="2">
                  <c:v>30</c:v>
                </c:pt>
                <c:pt idx="3">
                  <c:v>74</c:v>
                </c:pt>
                <c:pt idx="4">
                  <c:v>18</c:v>
                </c:pt>
                <c:pt idx="5">
                  <c:v>110</c:v>
                </c:pt>
                <c:pt idx="6">
                  <c:v>147</c:v>
                </c:pt>
                <c:pt idx="7">
                  <c:v>156</c:v>
                </c:pt>
                <c:pt idx="8">
                  <c:v>225</c:v>
                </c:pt>
                <c:pt idx="9">
                  <c:v>87</c:v>
                </c:pt>
                <c:pt idx="10">
                  <c:v>83</c:v>
                </c:pt>
                <c:pt idx="11">
                  <c:v>17</c:v>
                </c:pt>
                <c:pt idx="12">
                  <c:v>7</c:v>
                </c:pt>
                <c:pt idx="13">
                  <c:v>65</c:v>
                </c:pt>
                <c:pt idx="14">
                  <c:v>92</c:v>
                </c:pt>
                <c:pt idx="15">
                  <c:v>36</c:v>
                </c:pt>
                <c:pt idx="16">
                  <c:v>1</c:v>
                </c:pt>
                <c:pt idx="17">
                  <c:v>6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55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30/06/2023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1173</c:v>
                </c:pt>
                <c:pt idx="1">
                  <c:v>773</c:v>
                </c:pt>
                <c:pt idx="2">
                  <c:v>38</c:v>
                </c:pt>
                <c:pt idx="3">
                  <c:v>57</c:v>
                </c:pt>
                <c:pt idx="4">
                  <c:v>14</c:v>
                </c:pt>
                <c:pt idx="5">
                  <c:v>124</c:v>
                </c:pt>
                <c:pt idx="6">
                  <c:v>256</c:v>
                </c:pt>
                <c:pt idx="7">
                  <c:v>342</c:v>
                </c:pt>
                <c:pt idx="8">
                  <c:v>237</c:v>
                </c:pt>
                <c:pt idx="9">
                  <c:v>107</c:v>
                </c:pt>
                <c:pt idx="10">
                  <c:v>77</c:v>
                </c:pt>
                <c:pt idx="11">
                  <c:v>22</c:v>
                </c:pt>
                <c:pt idx="12">
                  <c:v>3</c:v>
                </c:pt>
                <c:pt idx="13">
                  <c:v>102</c:v>
                </c:pt>
                <c:pt idx="14">
                  <c:v>72</c:v>
                </c:pt>
                <c:pt idx="15">
                  <c:v>88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56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Junio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2024'!$B$487:$B$491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2024'!$D$487:$D$491</c:f>
              <c:numCache>
                <c:formatCode>#,##0.00\ \ ;[Red]\(#,##0.00\)</c:formatCode>
                <c:ptCount val="5"/>
                <c:pt idx="0">
                  <c:v>3149.1280000000002</c:v>
                </c:pt>
                <c:pt idx="1">
                  <c:v>19245.493999999992</c:v>
                </c:pt>
                <c:pt idx="2">
                  <c:v>1488.0070000000001</c:v>
                </c:pt>
                <c:pt idx="3">
                  <c:v>889.92399999999998</c:v>
                </c:pt>
                <c:pt idx="4">
                  <c:v>1617.6189999999999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Junio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1498.7450508100001</c:v>
                </c:pt>
                <c:pt idx="1">
                  <c:v>763.74298551799995</c:v>
                </c:pt>
                <c:pt idx="2">
                  <c:v>49.110891190000004</c:v>
                </c:pt>
                <c:pt idx="3">
                  <c:v>0</c:v>
                </c:pt>
                <c:pt idx="4">
                  <c:v>110.25833650999999</c:v>
                </c:pt>
                <c:pt idx="5">
                  <c:v>13292.866086864</c:v>
                </c:pt>
                <c:pt idx="6">
                  <c:v>15714.723350892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419</c:v>
                </c:pt>
                <c:pt idx="2">
                  <c:v>426</c:v>
                </c:pt>
                <c:pt idx="3">
                  <c:v>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30/06/2024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1255</c:v>
                </c:pt>
                <c:pt idx="1">
                  <c:v>1150</c:v>
                </c:pt>
                <c:pt idx="2">
                  <c:v>21</c:v>
                </c:pt>
                <c:pt idx="3">
                  <c:v>124</c:v>
                </c:pt>
                <c:pt idx="4">
                  <c:v>20</c:v>
                </c:pt>
                <c:pt idx="5">
                  <c:v>88</c:v>
                </c:pt>
                <c:pt idx="6">
                  <c:v>272</c:v>
                </c:pt>
                <c:pt idx="7">
                  <c:v>309</c:v>
                </c:pt>
                <c:pt idx="8">
                  <c:v>268</c:v>
                </c:pt>
                <c:pt idx="9">
                  <c:v>128</c:v>
                </c:pt>
                <c:pt idx="10">
                  <c:v>36</c:v>
                </c:pt>
                <c:pt idx="11">
                  <c:v>13</c:v>
                </c:pt>
                <c:pt idx="12">
                  <c:v>25</c:v>
                </c:pt>
                <c:pt idx="13">
                  <c:v>129</c:v>
                </c:pt>
                <c:pt idx="14">
                  <c:v>181</c:v>
                </c:pt>
                <c:pt idx="15">
                  <c:v>80</c:v>
                </c:pt>
                <c:pt idx="16">
                  <c:v>4</c:v>
                </c:pt>
                <c:pt idx="17">
                  <c:v>9</c:v>
                </c:pt>
                <c:pt idx="18">
                  <c:v>9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76</c:v>
                </c:pt>
                <c:pt idx="2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30/06/2023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1248</c:v>
                </c:pt>
                <c:pt idx="1">
                  <c:v>925</c:v>
                </c:pt>
                <c:pt idx="2">
                  <c:v>67</c:v>
                </c:pt>
                <c:pt idx="3">
                  <c:v>128</c:v>
                </c:pt>
                <c:pt idx="4">
                  <c:v>19</c:v>
                </c:pt>
                <c:pt idx="5">
                  <c:v>148</c:v>
                </c:pt>
                <c:pt idx="6">
                  <c:v>428</c:v>
                </c:pt>
                <c:pt idx="7">
                  <c:v>433</c:v>
                </c:pt>
                <c:pt idx="8">
                  <c:v>259</c:v>
                </c:pt>
                <c:pt idx="9">
                  <c:v>102</c:v>
                </c:pt>
                <c:pt idx="10">
                  <c:v>82</c:v>
                </c:pt>
                <c:pt idx="11">
                  <c:v>39</c:v>
                </c:pt>
                <c:pt idx="12">
                  <c:v>19</c:v>
                </c:pt>
                <c:pt idx="13">
                  <c:v>154</c:v>
                </c:pt>
                <c:pt idx="14">
                  <c:v>126</c:v>
                </c:pt>
                <c:pt idx="15">
                  <c:v>79</c:v>
                </c:pt>
                <c:pt idx="16">
                  <c:v>16</c:v>
                </c:pt>
                <c:pt idx="17">
                  <c:v>3</c:v>
                </c:pt>
                <c:pt idx="18">
                  <c:v>35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73</c:v>
                </c:pt>
                <c:pt idx="2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06FA094-3C17-429D-932B-807ADADBA090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721A328-5F50-4562-B9B7-012772165E9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BEED835-8891-4139-9957-49FA552AEF9C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54E45FB-A429-4443-A4A9-CA0F1FE21C43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F1D3165-46EE-4E71-A7FC-B98F723AB210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DD3-4FB1-9FC8-C03C1E5E55E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7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3859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2024'!$X$622:$X$636</c15:f>
                <c15:dlblRangeCache>
                  <c:ptCount val="8"/>
                  <c:pt idx="0">
                    <c:v>2,0%</c:v>
                  </c:pt>
                  <c:pt idx="1">
                    <c:v>1,5%</c:v>
                  </c:pt>
                  <c:pt idx="2">
                    <c:v>1,2%</c:v>
                  </c:pt>
                  <c:pt idx="3">
                    <c:v>0,6%</c:v>
                  </c:pt>
                  <c:pt idx="7">
                    <c:v>90,7%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BDE12F5-FEE3-43AB-AEFC-0723AB16577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7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396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2024'!$Y$622:$Y$636</c15:f>
                <c15:dlblRangeCache>
                  <c:ptCount val="8"/>
                  <c:pt idx="7">
                    <c:v>9,3%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6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  <c:pt idx="4">
                  <c:v>1009</c:v>
                </c:pt>
                <c:pt idx="5">
                  <c:v>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spc="0" baseline="0">
                <a:solidFill>
                  <a:sysClr val="windowText" lastClr="000000"/>
                </a:solidFill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2024'!$B$620:$B$633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7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3859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C-47E6-BA9F-61BBF5A9FBD6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2024'!$B$620:$B$633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7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C-47E6-BA9F-61BBF5A9F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10893480"/>
        <c:axId val="1110894200"/>
      </c:barChart>
      <c:catAx>
        <c:axId val="1110893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4200"/>
        <c:crosses val="autoZero"/>
        <c:auto val="1"/>
        <c:lblAlgn val="ctr"/>
        <c:lblOffset val="100"/>
        <c:noMultiLvlLbl val="0"/>
      </c:catAx>
      <c:valAx>
        <c:axId val="111089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3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1317</c:v>
                </c:pt>
                <c:pt idx="1">
                  <c:v>1317</c:v>
                </c:pt>
                <c:pt idx="2">
                  <c:v>1621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2695</c:v>
                </c:pt>
                <c:pt idx="1">
                  <c:v>24</c:v>
                </c:pt>
                <c:pt idx="2">
                  <c:v>1536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1700</c:v>
                </c:pt>
                <c:pt idx="1">
                  <c:v>653</c:v>
                </c:pt>
                <c:pt idx="2">
                  <c:v>352</c:v>
                </c:pt>
                <c:pt idx="3">
                  <c:v>377</c:v>
                </c:pt>
                <c:pt idx="4">
                  <c:v>164</c:v>
                </c:pt>
                <c:pt idx="5">
                  <c:v>111</c:v>
                </c:pt>
                <c:pt idx="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2428</c:v>
                </c:pt>
                <c:pt idx="1">
                  <c:v>781</c:v>
                </c:pt>
                <c:pt idx="2">
                  <c:v>354</c:v>
                </c:pt>
                <c:pt idx="3">
                  <c:v>377</c:v>
                </c:pt>
                <c:pt idx="4">
                  <c:v>164</c:v>
                </c:pt>
                <c:pt idx="5">
                  <c:v>111</c:v>
                </c:pt>
                <c:pt idx="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728</c:v>
                </c:pt>
                <c:pt idx="1">
                  <c:v>128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20.149160806666668</c:v>
                </c:pt>
                <c:pt idx="1">
                  <c:v>29.832422550000004</c:v>
                </c:pt>
                <c:pt idx="2">
                  <c:v>17.614862409838715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295</c:v>
                </c:pt>
                <c:pt idx="1">
                  <c:v>444</c:v>
                </c:pt>
                <c:pt idx="2">
                  <c:v>375</c:v>
                </c:pt>
                <c:pt idx="3">
                  <c:v>214</c:v>
                </c:pt>
                <c:pt idx="4">
                  <c:v>627</c:v>
                </c:pt>
                <c:pt idx="5">
                  <c:v>681</c:v>
                </c:pt>
                <c:pt idx="6">
                  <c:v>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494</xdr:row>
      <xdr:rowOff>142875</xdr:rowOff>
    </xdr:from>
    <xdr:to>
      <xdr:col>6</xdr:col>
      <xdr:colOff>38100</xdr:colOff>
      <xdr:row>510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494</xdr:row>
      <xdr:rowOff>177802</xdr:rowOff>
    </xdr:from>
    <xdr:to>
      <xdr:col>11</xdr:col>
      <xdr:colOff>700881</xdr:colOff>
      <xdr:row>510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617</xdr:row>
      <xdr:rowOff>6239</xdr:rowOff>
    </xdr:from>
    <xdr:to>
      <xdr:col>4</xdr:col>
      <xdr:colOff>0</xdr:colOff>
      <xdr:row>645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1124857</xdr:colOff>
      <xdr:row>615</xdr:row>
      <xdr:rowOff>302080</xdr:rowOff>
    </xdr:from>
    <xdr:to>
      <xdr:col>7</xdr:col>
      <xdr:colOff>1233713</xdr:colOff>
      <xdr:row>637</xdr:row>
      <xdr:rowOff>142423</xdr:rowOff>
    </xdr:to>
    <xdr:graphicFrame macro="">
      <xdr:nvGraphicFramePr>
        <xdr:cNvPr id="442" name="Gráfico 441">
          <a:extLst>
            <a:ext uri="{FF2B5EF4-FFF2-40B4-BE49-F238E27FC236}">
              <a16:creationId xmlns:a16="http://schemas.microsoft.com/office/drawing/2014/main" id="{B2EA308B-ABF6-94B7-2D67-F105E4D219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abSelected="1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9" customWidth="1"/>
    <col min="2" max="2" width="101.81640625" style="56" customWidth="1"/>
    <col min="3" max="3" width="0.1796875" style="55" customWidth="1"/>
    <col min="4" max="8" width="11.453125" style="55" hidden="1" customWidth="1"/>
    <col min="9" max="16384" width="11.453125" style="39" hidden="1"/>
  </cols>
  <sheetData>
    <row r="1" spans="2:12" s="171" customFormat="1" ht="15.75" customHeight="1" x14ac:dyDescent="0.25">
      <c r="B1" s="169" t="s">
        <v>0</v>
      </c>
      <c r="C1" s="170"/>
      <c r="D1" s="170"/>
      <c r="E1" s="170"/>
      <c r="F1" s="170"/>
      <c r="G1" s="170"/>
      <c r="H1" s="170"/>
      <c r="I1" s="161"/>
      <c r="J1" s="161"/>
      <c r="K1" s="161"/>
      <c r="L1" s="161"/>
    </row>
    <row r="2" spans="2:12" s="171" customFormat="1" ht="15.75" customHeight="1" x14ac:dyDescent="0.25">
      <c r="B2" s="172" t="s">
        <v>262</v>
      </c>
      <c r="C2" s="170"/>
      <c r="D2" s="170"/>
      <c r="E2" s="170"/>
      <c r="F2" s="170"/>
      <c r="G2" s="170"/>
      <c r="H2" s="170"/>
      <c r="I2" s="161"/>
      <c r="J2" s="161"/>
      <c r="K2" s="161"/>
      <c r="L2" s="161"/>
    </row>
    <row r="3" spans="2:12" s="171" customFormat="1" ht="15.75" customHeight="1" x14ac:dyDescent="0.25">
      <c r="B3" s="172" t="s">
        <v>553</v>
      </c>
      <c r="C3" s="170"/>
      <c r="D3" s="170"/>
      <c r="E3" s="170"/>
      <c r="F3" s="170"/>
      <c r="G3" s="170"/>
      <c r="H3" s="170"/>
      <c r="I3" s="161"/>
      <c r="J3" s="161"/>
      <c r="K3" s="161"/>
      <c r="L3" s="161"/>
    </row>
    <row r="4" spans="2:12" s="171" customFormat="1" ht="15.75" customHeight="1" thickBot="1" x14ac:dyDescent="0.3">
      <c r="B4" s="173"/>
      <c r="C4" s="174"/>
      <c r="D4" s="174"/>
      <c r="E4" s="174"/>
      <c r="F4" s="174"/>
      <c r="G4" s="174"/>
      <c r="H4" s="174"/>
    </row>
    <row r="5" spans="2:12" s="171" customFormat="1" ht="17.25" customHeight="1" thickBot="1" x14ac:dyDescent="0.3">
      <c r="B5" s="175" t="s">
        <v>179</v>
      </c>
      <c r="C5" s="174"/>
      <c r="D5" s="174"/>
      <c r="E5" s="174"/>
      <c r="F5" s="174"/>
      <c r="G5" s="174"/>
      <c r="H5" s="174"/>
    </row>
    <row r="6" spans="2:12" s="171" customFormat="1" thickBot="1" x14ac:dyDescent="0.3">
      <c r="B6" s="173"/>
      <c r="C6" s="174"/>
      <c r="D6" s="174"/>
      <c r="E6" s="174"/>
      <c r="F6" s="174"/>
      <c r="G6" s="174"/>
      <c r="H6" s="174"/>
    </row>
    <row r="7" spans="2:12" s="171" customFormat="1" ht="13.5" thickBot="1" x14ac:dyDescent="0.35">
      <c r="B7" s="131" t="s">
        <v>180</v>
      </c>
      <c r="C7" s="174"/>
      <c r="D7" s="174"/>
      <c r="E7" s="174"/>
      <c r="F7" s="174"/>
      <c r="G7" s="174"/>
      <c r="H7" s="174"/>
    </row>
    <row r="8" spans="2:12" x14ac:dyDescent="0.3">
      <c r="B8" s="128"/>
    </row>
    <row r="9" spans="2:12" x14ac:dyDescent="0.3">
      <c r="B9" s="595" t="s">
        <v>155</v>
      </c>
    </row>
    <row r="10" spans="2:12" x14ac:dyDescent="0.3">
      <c r="B10" s="399" t="s">
        <v>156</v>
      </c>
    </row>
    <row r="11" spans="2:12" x14ac:dyDescent="0.3">
      <c r="B11" s="399" t="s">
        <v>157</v>
      </c>
    </row>
    <row r="12" spans="2:12" x14ac:dyDescent="0.3">
      <c r="B12" s="399" t="s">
        <v>158</v>
      </c>
    </row>
    <row r="13" spans="2:12" x14ac:dyDescent="0.3">
      <c r="B13" s="399" t="s">
        <v>160</v>
      </c>
    </row>
    <row r="14" spans="2:12" x14ac:dyDescent="0.3">
      <c r="B14" s="399" t="s">
        <v>161</v>
      </c>
    </row>
    <row r="15" spans="2:12" x14ac:dyDescent="0.3">
      <c r="B15" s="399" t="s">
        <v>162</v>
      </c>
    </row>
    <row r="16" spans="2:12" x14ac:dyDescent="0.3">
      <c r="B16" s="399" t="s">
        <v>163</v>
      </c>
    </row>
    <row r="17" spans="2:2" x14ac:dyDescent="0.3">
      <c r="B17" s="399" t="s">
        <v>164</v>
      </c>
    </row>
    <row r="18" spans="2:2" x14ac:dyDescent="0.3">
      <c r="B18" s="399" t="s">
        <v>190</v>
      </c>
    </row>
    <row r="19" spans="2:2" x14ac:dyDescent="0.3">
      <c r="B19" s="399" t="s">
        <v>191</v>
      </c>
    </row>
    <row r="20" spans="2:2" x14ac:dyDescent="0.3">
      <c r="B20" s="399" t="s">
        <v>168</v>
      </c>
    </row>
    <row r="21" spans="2:2" x14ac:dyDescent="0.3">
      <c r="B21" s="399" t="s">
        <v>169</v>
      </c>
    </row>
    <row r="22" spans="2:2" x14ac:dyDescent="0.3">
      <c r="B22" s="399" t="s">
        <v>170</v>
      </c>
    </row>
    <row r="23" spans="2:2" x14ac:dyDescent="0.3">
      <c r="B23" s="399" t="s">
        <v>181</v>
      </c>
    </row>
    <row r="24" spans="2:2" x14ac:dyDescent="0.3">
      <c r="B24" s="399" t="s">
        <v>245</v>
      </c>
    </row>
    <row r="25" spans="2:2" x14ac:dyDescent="0.3">
      <c r="B25" s="399" t="s">
        <v>174</v>
      </c>
    </row>
    <row r="26" spans="2:2" x14ac:dyDescent="0.3">
      <c r="B26" s="399" t="s">
        <v>175</v>
      </c>
    </row>
    <row r="27" spans="2:2" x14ac:dyDescent="0.3">
      <c r="B27" s="399" t="s">
        <v>178</v>
      </c>
    </row>
    <row r="28" spans="2:2" x14ac:dyDescent="0.3">
      <c r="B28" s="399" t="s">
        <v>341</v>
      </c>
    </row>
    <row r="29" spans="2:2" x14ac:dyDescent="0.3">
      <c r="B29" s="399" t="s">
        <v>254</v>
      </c>
    </row>
    <row r="30" spans="2:2" x14ac:dyDescent="0.3">
      <c r="B30" s="399" t="s">
        <v>273</v>
      </c>
    </row>
    <row r="31" spans="2:2" x14ac:dyDescent="0.3">
      <c r="B31" s="399" t="s">
        <v>274</v>
      </c>
    </row>
    <row r="32" spans="2:2" x14ac:dyDescent="0.3">
      <c r="B32" s="39"/>
    </row>
    <row r="33" spans="2:2" x14ac:dyDescent="0.3">
      <c r="B33" s="39"/>
    </row>
    <row r="34" spans="2:2" x14ac:dyDescent="0.3">
      <c r="B34" s="39"/>
    </row>
    <row r="35" spans="2:2" x14ac:dyDescent="0.3">
      <c r="B35" s="39"/>
    </row>
    <row r="36" spans="2:2" x14ac:dyDescent="0.3">
      <c r="B36" s="39"/>
    </row>
    <row r="37" spans="2:2" x14ac:dyDescent="0.3">
      <c r="B37" s="39"/>
    </row>
    <row r="38" spans="2:2" x14ac:dyDescent="0.3">
      <c r="B38" s="39"/>
    </row>
    <row r="39" spans="2:2" x14ac:dyDescent="0.3">
      <c r="B39" s="39"/>
    </row>
    <row r="40" spans="2:2" x14ac:dyDescent="0.3">
      <c r="B40" s="39"/>
    </row>
    <row r="41" spans="2:2" x14ac:dyDescent="0.3">
      <c r="B41" s="39"/>
    </row>
    <row r="42" spans="2:2" x14ac:dyDescent="0.3">
      <c r="B42" s="39"/>
    </row>
    <row r="43" spans="2:2" x14ac:dyDescent="0.3">
      <c r="B43" s="39"/>
    </row>
    <row r="44" spans="2:2" x14ac:dyDescent="0.3">
      <c r="B44" s="39"/>
    </row>
    <row r="45" spans="2:2" x14ac:dyDescent="0.3">
      <c r="B45" s="39"/>
    </row>
    <row r="46" spans="2:2" x14ac:dyDescent="0.3">
      <c r="B46" s="39"/>
    </row>
    <row r="47" spans="2:2" x14ac:dyDescent="0.3">
      <c r="B47" s="39"/>
    </row>
    <row r="48" spans="2:2" x14ac:dyDescent="0.3">
      <c r="B48" s="39"/>
    </row>
    <row r="49" spans="2:2" x14ac:dyDescent="0.3">
      <c r="B49" s="39"/>
    </row>
    <row r="50" spans="2:2" x14ac:dyDescent="0.3">
      <c r="B50" s="39"/>
    </row>
    <row r="51" spans="2:2" x14ac:dyDescent="0.3">
      <c r="B51" s="39"/>
    </row>
    <row r="52" spans="2:2" x14ac:dyDescent="0.3">
      <c r="B52" s="39"/>
    </row>
    <row r="53" spans="2:2" x14ac:dyDescent="0.3">
      <c r="B53" s="39"/>
    </row>
    <row r="54" spans="2:2" x14ac:dyDescent="0.3">
      <c r="B54" s="39"/>
    </row>
    <row r="55" spans="2:2" x14ac:dyDescent="0.3">
      <c r="B55" s="39"/>
    </row>
    <row r="56" spans="2:2" x14ac:dyDescent="0.3">
      <c r="B56" s="39"/>
    </row>
    <row r="57" spans="2:2" x14ac:dyDescent="0.3">
      <c r="B57" s="39"/>
    </row>
    <row r="58" spans="2:2" x14ac:dyDescent="0.3">
      <c r="B58" s="39"/>
    </row>
    <row r="59" spans="2:2" x14ac:dyDescent="0.3">
      <c r="B59" s="39"/>
    </row>
    <row r="60" spans="2:2" x14ac:dyDescent="0.3">
      <c r="B60" s="39"/>
    </row>
    <row r="61" spans="2:2" x14ac:dyDescent="0.3">
      <c r="B61" s="39"/>
    </row>
    <row r="62" spans="2:2" x14ac:dyDescent="0.3">
      <c r="B62" s="39"/>
    </row>
    <row r="63" spans="2:2" x14ac:dyDescent="0.3">
      <c r="B63" s="39"/>
    </row>
    <row r="64" spans="2:2" x14ac:dyDescent="0.3">
      <c r="B64" s="39"/>
    </row>
    <row r="65" spans="2:2" x14ac:dyDescent="0.3">
      <c r="B65" s="39"/>
    </row>
    <row r="66" spans="2:2" x14ac:dyDescent="0.3">
      <c r="B66" s="39"/>
    </row>
    <row r="67" spans="2:2" x14ac:dyDescent="0.3">
      <c r="B67" s="39"/>
    </row>
    <row r="68" spans="2:2" x14ac:dyDescent="0.3">
      <c r="B68" s="39"/>
    </row>
    <row r="69" spans="2:2" x14ac:dyDescent="0.3">
      <c r="B69" s="39"/>
    </row>
    <row r="70" spans="2:2" x14ac:dyDescent="0.3">
      <c r="B70" s="39"/>
    </row>
    <row r="71" spans="2:2" x14ac:dyDescent="0.3">
      <c r="B71" s="39"/>
    </row>
    <row r="72" spans="2:2" x14ac:dyDescent="0.3">
      <c r="B72" s="39"/>
    </row>
    <row r="73" spans="2:2" x14ac:dyDescent="0.3">
      <c r="B73" s="39"/>
    </row>
    <row r="74" spans="2:2" x14ac:dyDescent="0.3">
      <c r="B74" s="39"/>
    </row>
    <row r="75" spans="2:2" x14ac:dyDescent="0.3">
      <c r="B75" s="39"/>
    </row>
    <row r="76" spans="2:2" x14ac:dyDescent="0.3">
      <c r="B76" s="39"/>
    </row>
    <row r="77" spans="2:2" x14ac:dyDescent="0.3">
      <c r="B77" s="39"/>
    </row>
    <row r="78" spans="2:2" x14ac:dyDescent="0.3">
      <c r="B78" s="39"/>
    </row>
    <row r="79" spans="2:2" x14ac:dyDescent="0.3">
      <c r="B79" s="39"/>
    </row>
    <row r="80" spans="2:2" x14ac:dyDescent="0.3">
      <c r="B80" s="39"/>
    </row>
    <row r="81" spans="2:2" x14ac:dyDescent="0.3">
      <c r="B81" s="39"/>
    </row>
    <row r="82" spans="2:2" x14ac:dyDescent="0.3">
      <c r="B82" s="39"/>
    </row>
    <row r="83" spans="2:2" x14ac:dyDescent="0.3">
      <c r="B83" s="39"/>
    </row>
    <row r="84" spans="2:2" x14ac:dyDescent="0.3">
      <c r="B84" s="39"/>
    </row>
    <row r="85" spans="2:2" x14ac:dyDescent="0.3">
      <c r="B85" s="39"/>
    </row>
    <row r="86" spans="2:2" x14ac:dyDescent="0.3">
      <c r="B86" s="39"/>
    </row>
    <row r="87" spans="2:2" x14ac:dyDescent="0.3">
      <c r="B87" s="39"/>
    </row>
    <row r="88" spans="2:2" x14ac:dyDescent="0.3">
      <c r="B88" s="39"/>
    </row>
    <row r="89" spans="2:2" x14ac:dyDescent="0.3">
      <c r="B89" s="39"/>
    </row>
    <row r="90" spans="2:2" x14ac:dyDescent="0.3">
      <c r="B90" s="39"/>
    </row>
    <row r="91" spans="2:2" x14ac:dyDescent="0.3">
      <c r="B91" s="39"/>
    </row>
    <row r="92" spans="2:2" x14ac:dyDescent="0.3">
      <c r="B92" s="39"/>
    </row>
    <row r="93" spans="2:2" x14ac:dyDescent="0.3">
      <c r="B93" s="39"/>
    </row>
    <row r="94" spans="2:2" x14ac:dyDescent="0.3">
      <c r="B94" s="39"/>
    </row>
    <row r="95" spans="2:2" x14ac:dyDescent="0.3">
      <c r="B95" s="39"/>
    </row>
    <row r="96" spans="2:2" x14ac:dyDescent="0.3">
      <c r="B96" s="39"/>
    </row>
    <row r="97" spans="2:2" x14ac:dyDescent="0.3">
      <c r="B97" s="39"/>
    </row>
    <row r="98" spans="2:2" x14ac:dyDescent="0.3">
      <c r="B98" s="39"/>
    </row>
    <row r="99" spans="2:2" x14ac:dyDescent="0.3">
      <c r="B99" s="39"/>
    </row>
    <row r="100" spans="2:2" x14ac:dyDescent="0.3">
      <c r="B100" s="39"/>
    </row>
    <row r="101" spans="2:2" x14ac:dyDescent="0.3">
      <c r="B101" s="39"/>
    </row>
    <row r="102" spans="2:2" x14ac:dyDescent="0.3">
      <c r="B102" s="39"/>
    </row>
    <row r="103" spans="2:2" x14ac:dyDescent="0.3">
      <c r="B103" s="39"/>
    </row>
    <row r="104" spans="2:2" x14ac:dyDescent="0.3">
      <c r="B104" s="39"/>
    </row>
    <row r="105" spans="2:2" x14ac:dyDescent="0.3">
      <c r="B105" s="39"/>
    </row>
    <row r="106" spans="2:2" x14ac:dyDescent="0.3">
      <c r="B106" s="39"/>
    </row>
    <row r="107" spans="2:2" x14ac:dyDescent="0.3">
      <c r="B107" s="39"/>
    </row>
    <row r="108" spans="2:2" x14ac:dyDescent="0.3">
      <c r="B108" s="39"/>
    </row>
    <row r="109" spans="2:2" x14ac:dyDescent="0.3">
      <c r="B109" s="39"/>
    </row>
    <row r="110" spans="2:2" x14ac:dyDescent="0.3">
      <c r="B110" s="39"/>
    </row>
    <row r="111" spans="2:2" x14ac:dyDescent="0.3">
      <c r="B111" s="39"/>
    </row>
    <row r="112" spans="2:2" x14ac:dyDescent="0.3">
      <c r="B112" s="39"/>
    </row>
    <row r="113" spans="2:2" x14ac:dyDescent="0.3">
      <c r="B113" s="39"/>
    </row>
    <row r="114" spans="2:2" x14ac:dyDescent="0.3">
      <c r="B114" s="39"/>
    </row>
    <row r="115" spans="2:2" x14ac:dyDescent="0.3">
      <c r="B115" s="39"/>
    </row>
    <row r="116" spans="2:2" x14ac:dyDescent="0.3">
      <c r="B116" s="39"/>
    </row>
    <row r="117" spans="2:2" x14ac:dyDescent="0.3">
      <c r="B117" s="39"/>
    </row>
    <row r="118" spans="2:2" x14ac:dyDescent="0.3">
      <c r="B118" s="39"/>
    </row>
    <row r="119" spans="2:2" x14ac:dyDescent="0.3">
      <c r="B119" s="39"/>
    </row>
    <row r="120" spans="2:2" x14ac:dyDescent="0.3">
      <c r="B120" s="39"/>
    </row>
    <row r="121" spans="2:2" x14ac:dyDescent="0.3">
      <c r="B121" s="39"/>
    </row>
    <row r="122" spans="2:2" x14ac:dyDescent="0.3">
      <c r="B122" s="39"/>
    </row>
    <row r="123" spans="2:2" x14ac:dyDescent="0.3">
      <c r="B123" s="39"/>
    </row>
    <row r="124" spans="2:2" x14ac:dyDescent="0.3">
      <c r="B124" s="39"/>
    </row>
    <row r="125" spans="2:2" x14ac:dyDescent="0.3">
      <c r="B125" s="39"/>
    </row>
    <row r="126" spans="2:2" x14ac:dyDescent="0.3">
      <c r="B126" s="39"/>
    </row>
    <row r="127" spans="2:2" x14ac:dyDescent="0.3">
      <c r="B127" s="39"/>
    </row>
    <row r="128" spans="2:2" x14ac:dyDescent="0.3">
      <c r="B128" s="39"/>
    </row>
    <row r="129" spans="2:2" x14ac:dyDescent="0.3">
      <c r="B129" s="39"/>
    </row>
    <row r="130" spans="2:2" x14ac:dyDescent="0.3">
      <c r="B130" s="39"/>
    </row>
    <row r="131" spans="2:2" x14ac:dyDescent="0.3">
      <c r="B131" s="39"/>
    </row>
    <row r="132" spans="2:2" x14ac:dyDescent="0.3">
      <c r="B132" s="39"/>
    </row>
    <row r="133" spans="2:2" x14ac:dyDescent="0.3">
      <c r="B133" s="39"/>
    </row>
    <row r="134" spans="2:2" x14ac:dyDescent="0.3">
      <c r="B134" s="39"/>
    </row>
    <row r="135" spans="2:2" x14ac:dyDescent="0.3">
      <c r="B135" s="39"/>
    </row>
    <row r="136" spans="2:2" x14ac:dyDescent="0.3">
      <c r="B136" s="39"/>
    </row>
    <row r="137" spans="2:2" x14ac:dyDescent="0.3">
      <c r="B137" s="39"/>
    </row>
    <row r="138" spans="2:2" x14ac:dyDescent="0.3">
      <c r="B138" s="39"/>
    </row>
    <row r="139" spans="2:2" x14ac:dyDescent="0.3">
      <c r="B139" s="39"/>
    </row>
    <row r="140" spans="2:2" x14ac:dyDescent="0.3">
      <c r="B140" s="39"/>
    </row>
    <row r="141" spans="2:2" x14ac:dyDescent="0.3">
      <c r="B141" s="39"/>
    </row>
    <row r="142" spans="2:2" x14ac:dyDescent="0.3">
      <c r="B142" s="39"/>
    </row>
    <row r="143" spans="2:2" x14ac:dyDescent="0.3">
      <c r="B143" s="39"/>
    </row>
    <row r="144" spans="2:2" x14ac:dyDescent="0.3">
      <c r="B144" s="39"/>
    </row>
    <row r="145" spans="2:2" x14ac:dyDescent="0.3">
      <c r="B145" s="39"/>
    </row>
    <row r="146" spans="2:2" x14ac:dyDescent="0.3">
      <c r="B146" s="39"/>
    </row>
    <row r="147" spans="2:2" x14ac:dyDescent="0.3">
      <c r="B147" s="39"/>
    </row>
    <row r="148" spans="2:2" x14ac:dyDescent="0.3">
      <c r="B148" s="39"/>
    </row>
    <row r="149" spans="2:2" x14ac:dyDescent="0.3">
      <c r="B149" s="39"/>
    </row>
    <row r="150" spans="2:2" x14ac:dyDescent="0.3">
      <c r="B150" s="39"/>
    </row>
    <row r="151" spans="2:2" x14ac:dyDescent="0.3">
      <c r="B151" s="39"/>
    </row>
    <row r="152" spans="2:2" x14ac:dyDescent="0.3">
      <c r="B152" s="39"/>
    </row>
    <row r="153" spans="2:2" x14ac:dyDescent="0.3">
      <c r="B153" s="39"/>
    </row>
    <row r="154" spans="2:2" x14ac:dyDescent="0.3">
      <c r="B154" s="39"/>
    </row>
    <row r="155" spans="2:2" x14ac:dyDescent="0.3">
      <c r="B155" s="39"/>
    </row>
    <row r="156" spans="2:2" x14ac:dyDescent="0.3">
      <c r="B156" s="39"/>
    </row>
    <row r="157" spans="2:2" x14ac:dyDescent="0.3">
      <c r="B157" s="39"/>
    </row>
    <row r="158" spans="2:2" x14ac:dyDescent="0.3">
      <c r="B158" s="39"/>
    </row>
    <row r="159" spans="2:2" x14ac:dyDescent="0.3">
      <c r="B159" s="39"/>
    </row>
    <row r="160" spans="2:2" x14ac:dyDescent="0.3">
      <c r="B160" s="39"/>
    </row>
    <row r="161" spans="2:2" x14ac:dyDescent="0.3">
      <c r="B161" s="39"/>
    </row>
    <row r="162" spans="2:2" x14ac:dyDescent="0.3">
      <c r="B162" s="39"/>
    </row>
    <row r="163" spans="2:2" x14ac:dyDescent="0.3">
      <c r="B163" s="39"/>
    </row>
    <row r="164" spans="2:2" x14ac:dyDescent="0.3">
      <c r="B164" s="39"/>
    </row>
    <row r="165" spans="2:2" x14ac:dyDescent="0.3">
      <c r="B165" s="39"/>
    </row>
    <row r="166" spans="2:2" x14ac:dyDescent="0.3">
      <c r="B166" s="39"/>
    </row>
    <row r="167" spans="2:2" x14ac:dyDescent="0.3">
      <c r="B167" s="39"/>
    </row>
    <row r="168" spans="2:2" x14ac:dyDescent="0.3">
      <c r="B168" s="39"/>
    </row>
    <row r="169" spans="2:2" x14ac:dyDescent="0.3">
      <c r="B169" s="39"/>
    </row>
    <row r="170" spans="2:2" x14ac:dyDescent="0.3">
      <c r="B170" s="39"/>
    </row>
    <row r="171" spans="2:2" x14ac:dyDescent="0.3">
      <c r="B171" s="39"/>
    </row>
    <row r="172" spans="2:2" x14ac:dyDescent="0.3">
      <c r="B172" s="39"/>
    </row>
    <row r="173" spans="2:2" x14ac:dyDescent="0.3">
      <c r="B173" s="39"/>
    </row>
    <row r="174" spans="2:2" x14ac:dyDescent="0.3">
      <c r="B174" s="39"/>
    </row>
    <row r="175" spans="2:2" x14ac:dyDescent="0.3">
      <c r="B175" s="39"/>
    </row>
    <row r="176" spans="2:2" x14ac:dyDescent="0.3">
      <c r="B176" s="39"/>
    </row>
    <row r="177" spans="2:2" x14ac:dyDescent="0.3">
      <c r="B177" s="39"/>
    </row>
    <row r="178" spans="2:2" x14ac:dyDescent="0.3">
      <c r="B178" s="39"/>
    </row>
    <row r="179" spans="2:2" x14ac:dyDescent="0.3">
      <c r="B179" s="39"/>
    </row>
    <row r="180" spans="2:2" x14ac:dyDescent="0.3">
      <c r="B180" s="39"/>
    </row>
    <row r="181" spans="2:2" x14ac:dyDescent="0.3">
      <c r="B181" s="39"/>
    </row>
    <row r="182" spans="2:2" x14ac:dyDescent="0.3">
      <c r="B182" s="39"/>
    </row>
    <row r="183" spans="2:2" x14ac:dyDescent="0.3">
      <c r="B183" s="39"/>
    </row>
    <row r="184" spans="2:2" x14ac:dyDescent="0.3">
      <c r="B184" s="39"/>
    </row>
    <row r="185" spans="2:2" x14ac:dyDescent="0.3">
      <c r="B185" s="39"/>
    </row>
    <row r="186" spans="2:2" x14ac:dyDescent="0.3">
      <c r="B186" s="39"/>
    </row>
    <row r="187" spans="2:2" x14ac:dyDescent="0.3">
      <c r="B187" s="39"/>
    </row>
    <row r="188" spans="2:2" x14ac:dyDescent="0.3">
      <c r="B188" s="39"/>
    </row>
    <row r="189" spans="2:2" x14ac:dyDescent="0.3">
      <c r="B189" s="39"/>
    </row>
    <row r="190" spans="2:2" x14ac:dyDescent="0.3">
      <c r="B190" s="39"/>
    </row>
    <row r="191" spans="2:2" x14ac:dyDescent="0.3">
      <c r="B191" s="39"/>
    </row>
    <row r="192" spans="2:2" x14ac:dyDescent="0.3">
      <c r="B192" s="39"/>
    </row>
    <row r="193" spans="2:2" x14ac:dyDescent="0.3">
      <c r="B193" s="39"/>
    </row>
    <row r="194" spans="2:2" x14ac:dyDescent="0.3">
      <c r="B194" s="39"/>
    </row>
    <row r="195" spans="2:2" x14ac:dyDescent="0.3">
      <c r="B195" s="39"/>
    </row>
    <row r="196" spans="2:2" x14ac:dyDescent="0.3">
      <c r="B196" s="39"/>
    </row>
    <row r="197" spans="2:2" x14ac:dyDescent="0.3">
      <c r="B197" s="39"/>
    </row>
    <row r="198" spans="2:2" x14ac:dyDescent="0.3">
      <c r="B198" s="39"/>
    </row>
    <row r="199" spans="2:2" x14ac:dyDescent="0.3">
      <c r="B199" s="39"/>
    </row>
    <row r="200" spans="2:2" x14ac:dyDescent="0.3">
      <c r="B200" s="39"/>
    </row>
    <row r="201" spans="2:2" x14ac:dyDescent="0.3">
      <c r="B201" s="39"/>
    </row>
    <row r="202" spans="2:2" x14ac:dyDescent="0.3">
      <c r="B202" s="39"/>
    </row>
    <row r="203" spans="2:2" x14ac:dyDescent="0.3">
      <c r="B203" s="39"/>
    </row>
    <row r="204" spans="2:2" x14ac:dyDescent="0.3">
      <c r="B204" s="39"/>
    </row>
    <row r="205" spans="2:2" x14ac:dyDescent="0.3">
      <c r="B205" s="39"/>
    </row>
    <row r="206" spans="2:2" x14ac:dyDescent="0.3">
      <c r="B206" s="39"/>
    </row>
    <row r="207" spans="2:2" x14ac:dyDescent="0.3">
      <c r="B207" s="39"/>
    </row>
    <row r="208" spans="2:2" x14ac:dyDescent="0.3">
      <c r="B208" s="39"/>
    </row>
    <row r="209" spans="2:2" x14ac:dyDescent="0.3">
      <c r="B209" s="39"/>
    </row>
    <row r="210" spans="2:2" x14ac:dyDescent="0.3">
      <c r="B210" s="39"/>
    </row>
    <row r="211" spans="2:2" x14ac:dyDescent="0.3">
      <c r="B211" s="39"/>
    </row>
    <row r="212" spans="2:2" x14ac:dyDescent="0.3">
      <c r="B212" s="39"/>
    </row>
    <row r="213" spans="2:2" x14ac:dyDescent="0.3">
      <c r="B213" s="39"/>
    </row>
    <row r="214" spans="2:2" x14ac:dyDescent="0.3">
      <c r="B214" s="39"/>
    </row>
    <row r="215" spans="2:2" x14ac:dyDescent="0.3">
      <c r="B215" s="39"/>
    </row>
    <row r="216" spans="2:2" x14ac:dyDescent="0.3">
      <c r="B216" s="39"/>
    </row>
    <row r="217" spans="2:2" x14ac:dyDescent="0.3">
      <c r="B217" s="39"/>
    </row>
    <row r="218" spans="2:2" x14ac:dyDescent="0.3">
      <c r="B218" s="39"/>
    </row>
    <row r="219" spans="2:2" x14ac:dyDescent="0.3">
      <c r="B219" s="39"/>
    </row>
    <row r="220" spans="2:2" x14ac:dyDescent="0.3">
      <c r="B220" s="39"/>
    </row>
    <row r="221" spans="2:2" x14ac:dyDescent="0.3">
      <c r="B221" s="39"/>
    </row>
    <row r="222" spans="2:2" x14ac:dyDescent="0.3">
      <c r="B222" s="39"/>
    </row>
    <row r="223" spans="2:2" x14ac:dyDescent="0.3">
      <c r="B223" s="39"/>
    </row>
    <row r="224" spans="2:2" x14ac:dyDescent="0.3">
      <c r="B224" s="39"/>
    </row>
    <row r="225" spans="2:2" x14ac:dyDescent="0.3">
      <c r="B225" s="39"/>
    </row>
    <row r="226" spans="2:2" x14ac:dyDescent="0.3">
      <c r="B226" s="39"/>
    </row>
    <row r="227" spans="2:2" x14ac:dyDescent="0.3">
      <c r="B227" s="39"/>
    </row>
    <row r="228" spans="2:2" x14ac:dyDescent="0.3">
      <c r="B228" s="39"/>
    </row>
    <row r="229" spans="2:2" x14ac:dyDescent="0.3">
      <c r="B229" s="39"/>
    </row>
    <row r="230" spans="2:2" x14ac:dyDescent="0.3">
      <c r="B230" s="39"/>
    </row>
    <row r="231" spans="2:2" x14ac:dyDescent="0.3">
      <c r="B231" s="39"/>
    </row>
    <row r="232" spans="2:2" x14ac:dyDescent="0.3">
      <c r="B232" s="39"/>
    </row>
    <row r="233" spans="2:2" x14ac:dyDescent="0.3">
      <c r="B233" s="39"/>
    </row>
    <row r="234" spans="2:2" x14ac:dyDescent="0.3">
      <c r="B234" s="39"/>
    </row>
    <row r="235" spans="2:2" x14ac:dyDescent="0.3">
      <c r="B235" s="39"/>
    </row>
    <row r="236" spans="2:2" x14ac:dyDescent="0.3">
      <c r="B236" s="39"/>
    </row>
    <row r="237" spans="2:2" x14ac:dyDescent="0.3">
      <c r="B237" s="39"/>
    </row>
    <row r="238" spans="2:2" x14ac:dyDescent="0.3">
      <c r="B238" s="39"/>
    </row>
    <row r="239" spans="2:2" x14ac:dyDescent="0.3">
      <c r="B239" s="39"/>
    </row>
    <row r="240" spans="2:2" x14ac:dyDescent="0.3">
      <c r="B240" s="39"/>
    </row>
    <row r="241" spans="2:2" x14ac:dyDescent="0.3">
      <c r="B241" s="39"/>
    </row>
    <row r="242" spans="2:2" x14ac:dyDescent="0.3">
      <c r="B242" s="39"/>
    </row>
    <row r="243" spans="2:2" x14ac:dyDescent="0.3">
      <c r="B243" s="39"/>
    </row>
    <row r="244" spans="2:2" x14ac:dyDescent="0.3">
      <c r="B244" s="39"/>
    </row>
    <row r="245" spans="2:2" x14ac:dyDescent="0.3">
      <c r="B245" s="39"/>
    </row>
    <row r="246" spans="2:2" x14ac:dyDescent="0.3">
      <c r="B246" s="39"/>
    </row>
    <row r="247" spans="2:2" x14ac:dyDescent="0.3">
      <c r="B247" s="39"/>
    </row>
    <row r="248" spans="2:2" x14ac:dyDescent="0.3">
      <c r="B248" s="39"/>
    </row>
    <row r="249" spans="2:2" x14ac:dyDescent="0.3">
      <c r="B249" s="39"/>
    </row>
    <row r="250" spans="2:2" x14ac:dyDescent="0.3">
      <c r="B250" s="39"/>
    </row>
    <row r="251" spans="2:2" x14ac:dyDescent="0.3">
      <c r="B251" s="39"/>
    </row>
    <row r="252" spans="2:2" x14ac:dyDescent="0.3">
      <c r="B252" s="39"/>
    </row>
    <row r="253" spans="2:2" x14ac:dyDescent="0.3">
      <c r="B253" s="39"/>
    </row>
    <row r="254" spans="2:2" x14ac:dyDescent="0.3">
      <c r="B254" s="39"/>
    </row>
    <row r="255" spans="2:2" x14ac:dyDescent="0.3">
      <c r="B255" s="39"/>
    </row>
    <row r="256" spans="2:2" x14ac:dyDescent="0.3">
      <c r="B256" s="39"/>
    </row>
    <row r="257" spans="2:2" x14ac:dyDescent="0.3">
      <c r="B257" s="39"/>
    </row>
    <row r="258" spans="2:2" x14ac:dyDescent="0.3">
      <c r="B258" s="39"/>
    </row>
    <row r="259" spans="2:2" x14ac:dyDescent="0.3">
      <c r="B259" s="39"/>
    </row>
    <row r="260" spans="2:2" x14ac:dyDescent="0.3">
      <c r="B260" s="39"/>
    </row>
    <row r="261" spans="2:2" x14ac:dyDescent="0.3">
      <c r="B261" s="39"/>
    </row>
    <row r="262" spans="2:2" x14ac:dyDescent="0.3">
      <c r="B262" s="39"/>
    </row>
    <row r="263" spans="2:2" x14ac:dyDescent="0.3">
      <c r="B263" s="39"/>
    </row>
    <row r="264" spans="2:2" x14ac:dyDescent="0.3">
      <c r="B264" s="39"/>
    </row>
    <row r="265" spans="2:2" x14ac:dyDescent="0.3">
      <c r="B265" s="39"/>
    </row>
    <row r="266" spans="2:2" x14ac:dyDescent="0.3">
      <c r="B266" s="39"/>
    </row>
    <row r="267" spans="2:2" x14ac:dyDescent="0.3">
      <c r="B267" s="39"/>
    </row>
    <row r="268" spans="2:2" x14ac:dyDescent="0.3">
      <c r="B268" s="39"/>
    </row>
    <row r="269" spans="2:2" x14ac:dyDescent="0.3">
      <c r="B269" s="39"/>
    </row>
    <row r="270" spans="2:2" x14ac:dyDescent="0.3">
      <c r="B270" s="39"/>
    </row>
    <row r="271" spans="2:2" x14ac:dyDescent="0.3">
      <c r="B271" s="39"/>
    </row>
    <row r="272" spans="2:2" x14ac:dyDescent="0.3">
      <c r="B272" s="39"/>
    </row>
    <row r="273" spans="2:2" x14ac:dyDescent="0.3">
      <c r="B273" s="39"/>
    </row>
    <row r="274" spans="2:2" x14ac:dyDescent="0.3">
      <c r="B274" s="39"/>
    </row>
    <row r="275" spans="2:2" x14ac:dyDescent="0.3">
      <c r="B275" s="39"/>
    </row>
    <row r="276" spans="2:2" x14ac:dyDescent="0.3">
      <c r="B276" s="39"/>
    </row>
    <row r="277" spans="2:2" x14ac:dyDescent="0.3">
      <c r="B277" s="39"/>
    </row>
    <row r="278" spans="2:2" x14ac:dyDescent="0.3">
      <c r="B278" s="39"/>
    </row>
    <row r="279" spans="2:2" x14ac:dyDescent="0.3">
      <c r="B279" s="39"/>
    </row>
    <row r="280" spans="2:2" x14ac:dyDescent="0.3">
      <c r="B280" s="39"/>
    </row>
    <row r="281" spans="2:2" x14ac:dyDescent="0.3">
      <c r="B281" s="39"/>
    </row>
    <row r="282" spans="2:2" x14ac:dyDescent="0.3">
      <c r="B282" s="39"/>
    </row>
    <row r="283" spans="2:2" x14ac:dyDescent="0.3">
      <c r="B283" s="39"/>
    </row>
    <row r="284" spans="2:2" x14ac:dyDescent="0.3">
      <c r="B284" s="39"/>
    </row>
    <row r="285" spans="2:2" x14ac:dyDescent="0.3">
      <c r="B285" s="39"/>
    </row>
    <row r="286" spans="2:2" x14ac:dyDescent="0.3">
      <c r="B286" s="39"/>
    </row>
    <row r="287" spans="2:2" x14ac:dyDescent="0.3">
      <c r="B287" s="39"/>
    </row>
    <row r="288" spans="2:2" x14ac:dyDescent="0.3">
      <c r="B288" s="39"/>
    </row>
    <row r="289" spans="2:2" x14ac:dyDescent="0.3">
      <c r="B289" s="39"/>
    </row>
    <row r="290" spans="2:2" x14ac:dyDescent="0.3">
      <c r="B290" s="39"/>
    </row>
    <row r="291" spans="2:2" x14ac:dyDescent="0.3">
      <c r="B291" s="39"/>
    </row>
    <row r="292" spans="2:2" x14ac:dyDescent="0.3">
      <c r="B292" s="39"/>
    </row>
    <row r="293" spans="2:2" x14ac:dyDescent="0.3">
      <c r="B293" s="39"/>
    </row>
    <row r="294" spans="2:2" x14ac:dyDescent="0.3">
      <c r="B294" s="39"/>
    </row>
    <row r="295" spans="2:2" x14ac:dyDescent="0.3">
      <c r="B295" s="39"/>
    </row>
    <row r="296" spans="2:2" x14ac:dyDescent="0.3">
      <c r="B296" s="39"/>
    </row>
    <row r="297" spans="2:2" x14ac:dyDescent="0.3">
      <c r="B297" s="39"/>
    </row>
    <row r="298" spans="2:2" x14ac:dyDescent="0.3">
      <c r="B298" s="39"/>
    </row>
    <row r="299" spans="2:2" x14ac:dyDescent="0.3">
      <c r="B299" s="39"/>
    </row>
    <row r="300" spans="2:2" x14ac:dyDescent="0.3">
      <c r="B300" s="39"/>
    </row>
    <row r="301" spans="2:2" x14ac:dyDescent="0.3">
      <c r="B301" s="39"/>
    </row>
    <row r="302" spans="2:2" x14ac:dyDescent="0.3">
      <c r="B302" s="39"/>
    </row>
    <row r="303" spans="2:2" x14ac:dyDescent="0.3">
      <c r="B303" s="39"/>
    </row>
    <row r="304" spans="2:2" x14ac:dyDescent="0.3">
      <c r="B304" s="39"/>
    </row>
    <row r="305" spans="2:2" x14ac:dyDescent="0.3">
      <c r="B305" s="39"/>
    </row>
    <row r="306" spans="2:2" x14ac:dyDescent="0.3">
      <c r="B306" s="39"/>
    </row>
    <row r="307" spans="2:2" x14ac:dyDescent="0.3">
      <c r="B307" s="39"/>
    </row>
    <row r="308" spans="2:2" x14ac:dyDescent="0.3">
      <c r="B308" s="39"/>
    </row>
    <row r="309" spans="2:2" x14ac:dyDescent="0.3">
      <c r="B309" s="39"/>
    </row>
    <row r="310" spans="2:2" x14ac:dyDescent="0.3">
      <c r="B310" s="39"/>
    </row>
    <row r="311" spans="2:2" x14ac:dyDescent="0.3">
      <c r="B311" s="39"/>
    </row>
    <row r="312" spans="2:2" x14ac:dyDescent="0.3">
      <c r="B312" s="39"/>
    </row>
    <row r="313" spans="2:2" x14ac:dyDescent="0.3">
      <c r="B313" s="39"/>
    </row>
    <row r="314" spans="2:2" x14ac:dyDescent="0.3">
      <c r="B314" s="39"/>
    </row>
    <row r="315" spans="2:2" x14ac:dyDescent="0.3">
      <c r="B315" s="39"/>
    </row>
    <row r="316" spans="2:2" x14ac:dyDescent="0.3">
      <c r="B316" s="39"/>
    </row>
    <row r="317" spans="2:2" x14ac:dyDescent="0.3">
      <c r="B317" s="39"/>
    </row>
    <row r="318" spans="2:2" x14ac:dyDescent="0.3">
      <c r="B318" s="39"/>
    </row>
    <row r="319" spans="2:2" x14ac:dyDescent="0.3">
      <c r="B319" s="39"/>
    </row>
    <row r="320" spans="2:2" x14ac:dyDescent="0.3">
      <c r="B320" s="39"/>
    </row>
    <row r="321" spans="2:2" x14ac:dyDescent="0.3">
      <c r="B321" s="39"/>
    </row>
    <row r="322" spans="2:2" x14ac:dyDescent="0.3">
      <c r="B322" s="39"/>
    </row>
    <row r="323" spans="2:2" x14ac:dyDescent="0.3">
      <c r="B323" s="39"/>
    </row>
    <row r="324" spans="2:2" x14ac:dyDescent="0.3">
      <c r="B324" s="39"/>
    </row>
    <row r="325" spans="2:2" x14ac:dyDescent="0.3">
      <c r="B325" s="39"/>
    </row>
    <row r="326" spans="2:2" x14ac:dyDescent="0.3">
      <c r="B326" s="39"/>
    </row>
    <row r="327" spans="2:2" x14ac:dyDescent="0.3">
      <c r="B327" s="39"/>
    </row>
    <row r="328" spans="2:2" x14ac:dyDescent="0.3">
      <c r="B328" s="39"/>
    </row>
    <row r="329" spans="2:2" x14ac:dyDescent="0.3">
      <c r="B329" s="39"/>
    </row>
    <row r="330" spans="2:2" x14ac:dyDescent="0.3">
      <c r="B330" s="39"/>
    </row>
    <row r="331" spans="2:2" x14ac:dyDescent="0.3">
      <c r="B331" s="39"/>
    </row>
    <row r="332" spans="2:2" x14ac:dyDescent="0.3">
      <c r="B332" s="39"/>
    </row>
    <row r="333" spans="2:2" x14ac:dyDescent="0.3">
      <c r="B333" s="39"/>
    </row>
    <row r="334" spans="2:2" x14ac:dyDescent="0.3">
      <c r="B334" s="39"/>
    </row>
    <row r="335" spans="2:2" x14ac:dyDescent="0.3">
      <c r="B335" s="39"/>
    </row>
    <row r="336" spans="2:2" x14ac:dyDescent="0.3">
      <c r="B336" s="39"/>
    </row>
    <row r="337" spans="2:2" x14ac:dyDescent="0.3">
      <c r="B337" s="39"/>
    </row>
    <row r="338" spans="2:2" x14ac:dyDescent="0.3">
      <c r="B338" s="39"/>
    </row>
    <row r="339" spans="2:2" x14ac:dyDescent="0.3">
      <c r="B339" s="39"/>
    </row>
    <row r="340" spans="2:2" x14ac:dyDescent="0.3">
      <c r="B340" s="39"/>
    </row>
    <row r="341" spans="2:2" x14ac:dyDescent="0.3">
      <c r="B341" s="39"/>
    </row>
    <row r="342" spans="2:2" x14ac:dyDescent="0.3">
      <c r="B342" s="39"/>
    </row>
    <row r="343" spans="2:2" x14ac:dyDescent="0.3">
      <c r="B343" s="39"/>
    </row>
    <row r="344" spans="2:2" x14ac:dyDescent="0.3">
      <c r="B344" s="39"/>
    </row>
    <row r="345" spans="2:2" x14ac:dyDescent="0.3">
      <c r="B345" s="39"/>
    </row>
    <row r="346" spans="2:2" x14ac:dyDescent="0.3">
      <c r="B346" s="39"/>
    </row>
    <row r="347" spans="2:2" x14ac:dyDescent="0.3">
      <c r="B347" s="39"/>
    </row>
    <row r="348" spans="2:2" x14ac:dyDescent="0.3">
      <c r="B348" s="39"/>
    </row>
    <row r="349" spans="2:2" x14ac:dyDescent="0.3">
      <c r="B349" s="39"/>
    </row>
    <row r="350" spans="2:2" x14ac:dyDescent="0.3">
      <c r="B350" s="39"/>
    </row>
    <row r="351" spans="2:2" x14ac:dyDescent="0.3">
      <c r="B351" s="39"/>
    </row>
    <row r="352" spans="2:2" x14ac:dyDescent="0.3">
      <c r="B352" s="39"/>
    </row>
    <row r="353" spans="2:2" x14ac:dyDescent="0.3">
      <c r="B353" s="39"/>
    </row>
    <row r="354" spans="2:2" x14ac:dyDescent="0.3">
      <c r="B354" s="39"/>
    </row>
    <row r="355" spans="2:2" x14ac:dyDescent="0.3">
      <c r="B355" s="39"/>
    </row>
    <row r="356" spans="2:2" x14ac:dyDescent="0.3">
      <c r="B356" s="39"/>
    </row>
    <row r="357" spans="2:2" x14ac:dyDescent="0.3">
      <c r="B357" s="39"/>
    </row>
    <row r="358" spans="2:2" x14ac:dyDescent="0.3">
      <c r="B358" s="39"/>
    </row>
    <row r="359" spans="2:2" x14ac:dyDescent="0.3">
      <c r="B359" s="39"/>
    </row>
    <row r="360" spans="2:2" x14ac:dyDescent="0.3">
      <c r="B360" s="39"/>
    </row>
    <row r="361" spans="2:2" x14ac:dyDescent="0.3">
      <c r="B361" s="39"/>
    </row>
    <row r="362" spans="2:2" x14ac:dyDescent="0.3">
      <c r="B362" s="39"/>
    </row>
    <row r="363" spans="2:2" x14ac:dyDescent="0.3">
      <c r="B363" s="39"/>
    </row>
    <row r="364" spans="2:2" x14ac:dyDescent="0.3">
      <c r="B364" s="39"/>
    </row>
    <row r="365" spans="2:2" x14ac:dyDescent="0.3">
      <c r="B365" s="39"/>
    </row>
    <row r="366" spans="2:2" x14ac:dyDescent="0.3">
      <c r="B366" s="39"/>
    </row>
    <row r="367" spans="2:2" x14ac:dyDescent="0.3">
      <c r="B367" s="39"/>
    </row>
    <row r="368" spans="2:2" x14ac:dyDescent="0.3">
      <c r="B368" s="39"/>
    </row>
    <row r="369" spans="2:2" x14ac:dyDescent="0.3">
      <c r="B369" s="39"/>
    </row>
    <row r="370" spans="2:2" x14ac:dyDescent="0.3">
      <c r="B370" s="39"/>
    </row>
    <row r="371" spans="2:2" x14ac:dyDescent="0.3">
      <c r="B371" s="39"/>
    </row>
    <row r="372" spans="2:2" x14ac:dyDescent="0.3">
      <c r="B372" s="39"/>
    </row>
    <row r="373" spans="2:2" x14ac:dyDescent="0.3">
      <c r="B373" s="39"/>
    </row>
    <row r="374" spans="2:2" x14ac:dyDescent="0.3">
      <c r="B374" s="39"/>
    </row>
    <row r="375" spans="2:2" x14ac:dyDescent="0.3">
      <c r="B375" s="39"/>
    </row>
    <row r="376" spans="2:2" x14ac:dyDescent="0.3">
      <c r="B376" s="39"/>
    </row>
    <row r="377" spans="2:2" x14ac:dyDescent="0.3">
      <c r="B377" s="39"/>
    </row>
    <row r="378" spans="2:2" x14ac:dyDescent="0.3">
      <c r="B378" s="39"/>
    </row>
    <row r="379" spans="2:2" x14ac:dyDescent="0.3">
      <c r="B379" s="39"/>
    </row>
    <row r="380" spans="2:2" x14ac:dyDescent="0.3">
      <c r="B380" s="39"/>
    </row>
    <row r="381" spans="2:2" x14ac:dyDescent="0.3">
      <c r="B381" s="39"/>
    </row>
    <row r="382" spans="2:2" x14ac:dyDescent="0.3">
      <c r="B382" s="39"/>
    </row>
    <row r="383" spans="2:2" x14ac:dyDescent="0.3">
      <c r="B383" s="39"/>
    </row>
    <row r="384" spans="2:2" x14ac:dyDescent="0.3">
      <c r="B384" s="39"/>
    </row>
    <row r="385" spans="2:2" x14ac:dyDescent="0.3">
      <c r="B385" s="39"/>
    </row>
    <row r="386" spans="2:2" x14ac:dyDescent="0.3">
      <c r="B386" s="39"/>
    </row>
    <row r="387" spans="2:2" x14ac:dyDescent="0.3">
      <c r="B387" s="39"/>
    </row>
    <row r="388" spans="2:2" x14ac:dyDescent="0.3">
      <c r="B388" s="39"/>
    </row>
    <row r="389" spans="2:2" x14ac:dyDescent="0.3">
      <c r="B389" s="39"/>
    </row>
    <row r="390" spans="2:2" x14ac:dyDescent="0.3">
      <c r="B390" s="39"/>
    </row>
    <row r="391" spans="2:2" x14ac:dyDescent="0.3">
      <c r="B391" s="39"/>
    </row>
    <row r="392" spans="2:2" x14ac:dyDescent="0.3">
      <c r="B392" s="39"/>
    </row>
    <row r="393" spans="2:2" x14ac:dyDescent="0.3">
      <c r="B393" s="39"/>
    </row>
    <row r="394" spans="2:2" x14ac:dyDescent="0.3">
      <c r="B394" s="39"/>
    </row>
    <row r="395" spans="2:2" x14ac:dyDescent="0.3">
      <c r="B395" s="39"/>
    </row>
    <row r="396" spans="2:2" x14ac:dyDescent="0.3">
      <c r="B396" s="39"/>
    </row>
    <row r="397" spans="2:2" x14ac:dyDescent="0.3">
      <c r="B397" s="39"/>
    </row>
    <row r="398" spans="2:2" x14ac:dyDescent="0.3">
      <c r="B398" s="39"/>
    </row>
    <row r="399" spans="2:2" x14ac:dyDescent="0.3">
      <c r="B399" s="39"/>
    </row>
    <row r="400" spans="2:2" x14ac:dyDescent="0.3">
      <c r="B400" s="39"/>
    </row>
    <row r="401" spans="2:2" x14ac:dyDescent="0.3">
      <c r="B401" s="39"/>
    </row>
    <row r="402" spans="2:2" x14ac:dyDescent="0.3">
      <c r="B402" s="39"/>
    </row>
    <row r="403" spans="2:2" x14ac:dyDescent="0.3">
      <c r="B403" s="39"/>
    </row>
    <row r="404" spans="2:2" x14ac:dyDescent="0.3">
      <c r="B404" s="39"/>
    </row>
    <row r="405" spans="2:2" x14ac:dyDescent="0.3">
      <c r="B405" s="39"/>
    </row>
    <row r="406" spans="2:2" x14ac:dyDescent="0.3">
      <c r="B406" s="39"/>
    </row>
    <row r="407" spans="2:2" x14ac:dyDescent="0.3">
      <c r="B407" s="39"/>
    </row>
    <row r="408" spans="2:2" x14ac:dyDescent="0.3">
      <c r="B408" s="39"/>
    </row>
    <row r="409" spans="2:2" x14ac:dyDescent="0.3">
      <c r="B409" s="39"/>
    </row>
    <row r="410" spans="2:2" x14ac:dyDescent="0.3">
      <c r="B410" s="39"/>
    </row>
    <row r="411" spans="2:2" x14ac:dyDescent="0.3">
      <c r="B411" s="39"/>
    </row>
    <row r="412" spans="2:2" x14ac:dyDescent="0.3">
      <c r="B412" s="39"/>
    </row>
    <row r="413" spans="2:2" x14ac:dyDescent="0.3">
      <c r="B413" s="39"/>
    </row>
    <row r="414" spans="2:2" x14ac:dyDescent="0.3">
      <c r="B414" s="39"/>
    </row>
    <row r="415" spans="2:2" x14ac:dyDescent="0.3">
      <c r="B415" s="39"/>
    </row>
    <row r="416" spans="2:2" x14ac:dyDescent="0.3">
      <c r="B416" s="39"/>
    </row>
    <row r="417" spans="2:2" x14ac:dyDescent="0.3">
      <c r="B417" s="39"/>
    </row>
    <row r="418" spans="2:2" x14ac:dyDescent="0.3">
      <c r="B418" s="39"/>
    </row>
    <row r="419" spans="2:2" x14ac:dyDescent="0.3">
      <c r="B419" s="39"/>
    </row>
    <row r="420" spans="2:2" x14ac:dyDescent="0.3">
      <c r="B420" s="39"/>
    </row>
    <row r="421" spans="2:2" x14ac:dyDescent="0.3">
      <c r="B421" s="39"/>
    </row>
    <row r="422" spans="2:2" x14ac:dyDescent="0.3">
      <c r="B422" s="39"/>
    </row>
    <row r="423" spans="2:2" x14ac:dyDescent="0.3">
      <c r="B423" s="39"/>
    </row>
    <row r="424" spans="2:2" x14ac:dyDescent="0.3">
      <c r="B424" s="39"/>
    </row>
    <row r="425" spans="2:2" x14ac:dyDescent="0.3">
      <c r="B425" s="39"/>
    </row>
    <row r="426" spans="2:2" x14ac:dyDescent="0.3">
      <c r="B426" s="39"/>
    </row>
    <row r="427" spans="2:2" x14ac:dyDescent="0.3">
      <c r="B427" s="39"/>
    </row>
    <row r="428" spans="2:2" x14ac:dyDescent="0.3">
      <c r="B428" s="39"/>
    </row>
    <row r="429" spans="2:2" x14ac:dyDescent="0.3">
      <c r="B429" s="39"/>
    </row>
    <row r="430" spans="2:2" x14ac:dyDescent="0.3">
      <c r="B430" s="39"/>
    </row>
    <row r="431" spans="2:2" x14ac:dyDescent="0.3">
      <c r="B431" s="39"/>
    </row>
    <row r="432" spans="2:2" x14ac:dyDescent="0.3">
      <c r="B432" s="39"/>
    </row>
    <row r="433" spans="2:2" x14ac:dyDescent="0.3">
      <c r="B433" s="39"/>
    </row>
    <row r="434" spans="2:2" x14ac:dyDescent="0.3">
      <c r="B434" s="39"/>
    </row>
    <row r="435" spans="2:2" x14ac:dyDescent="0.3">
      <c r="B435" s="39"/>
    </row>
    <row r="436" spans="2:2" x14ac:dyDescent="0.3">
      <c r="B436" s="39"/>
    </row>
    <row r="437" spans="2:2" x14ac:dyDescent="0.3">
      <c r="B437" s="39"/>
    </row>
    <row r="438" spans="2:2" x14ac:dyDescent="0.3">
      <c r="B438" s="39"/>
    </row>
    <row r="439" spans="2:2" x14ac:dyDescent="0.3">
      <c r="B439" s="39"/>
    </row>
    <row r="440" spans="2:2" x14ac:dyDescent="0.3">
      <c r="B440" s="39"/>
    </row>
    <row r="441" spans="2:2" x14ac:dyDescent="0.3">
      <c r="B441" s="39"/>
    </row>
    <row r="442" spans="2:2" x14ac:dyDescent="0.3">
      <c r="B442" s="39"/>
    </row>
    <row r="443" spans="2:2" x14ac:dyDescent="0.3">
      <c r="B443" s="39"/>
    </row>
    <row r="444" spans="2:2" x14ac:dyDescent="0.3">
      <c r="B444" s="39"/>
    </row>
    <row r="445" spans="2:2" x14ac:dyDescent="0.3">
      <c r="B445" s="39"/>
    </row>
    <row r="446" spans="2:2" x14ac:dyDescent="0.3">
      <c r="B446" s="39"/>
    </row>
    <row r="447" spans="2:2" x14ac:dyDescent="0.3">
      <c r="B447" s="39"/>
    </row>
    <row r="448" spans="2:2" x14ac:dyDescent="0.3">
      <c r="B448" s="39"/>
    </row>
    <row r="449" spans="2:2" x14ac:dyDescent="0.3">
      <c r="B449" s="39"/>
    </row>
    <row r="450" spans="2:2" x14ac:dyDescent="0.3">
      <c r="B450" s="39"/>
    </row>
    <row r="451" spans="2:2" x14ac:dyDescent="0.3">
      <c r="B451" s="39"/>
    </row>
    <row r="452" spans="2:2" x14ac:dyDescent="0.3">
      <c r="B452" s="39"/>
    </row>
    <row r="453" spans="2:2" x14ac:dyDescent="0.3">
      <c r="B453" s="39"/>
    </row>
    <row r="454" spans="2:2" x14ac:dyDescent="0.3">
      <c r="B454" s="39"/>
    </row>
    <row r="455" spans="2:2" x14ac:dyDescent="0.3">
      <c r="B455" s="39"/>
    </row>
    <row r="456" spans="2:2" x14ac:dyDescent="0.3">
      <c r="B456" s="39"/>
    </row>
    <row r="457" spans="2:2" x14ac:dyDescent="0.3">
      <c r="B457" s="39"/>
    </row>
    <row r="458" spans="2:2" x14ac:dyDescent="0.3">
      <c r="B458" s="39"/>
    </row>
    <row r="459" spans="2:2" x14ac:dyDescent="0.3">
      <c r="B459" s="39"/>
    </row>
    <row r="460" spans="2:2" x14ac:dyDescent="0.3">
      <c r="B460" s="39"/>
    </row>
    <row r="461" spans="2:2" x14ac:dyDescent="0.3">
      <c r="B461" s="39"/>
    </row>
    <row r="462" spans="2:2" x14ac:dyDescent="0.3">
      <c r="B462" s="39"/>
    </row>
    <row r="463" spans="2:2" x14ac:dyDescent="0.3">
      <c r="B463" s="39"/>
    </row>
    <row r="464" spans="2:2" x14ac:dyDescent="0.3">
      <c r="B464" s="39"/>
    </row>
    <row r="465" spans="2:2" x14ac:dyDescent="0.3">
      <c r="B465" s="39"/>
    </row>
    <row r="466" spans="2:2" x14ac:dyDescent="0.3">
      <c r="B466" s="39"/>
    </row>
    <row r="467" spans="2:2" x14ac:dyDescent="0.3">
      <c r="B467" s="39"/>
    </row>
    <row r="468" spans="2:2" x14ac:dyDescent="0.3">
      <c r="B468" s="39"/>
    </row>
    <row r="469" spans="2:2" x14ac:dyDescent="0.3">
      <c r="B469" s="39"/>
    </row>
    <row r="470" spans="2:2" x14ac:dyDescent="0.3">
      <c r="B470" s="39"/>
    </row>
    <row r="471" spans="2:2" x14ac:dyDescent="0.3">
      <c r="B471" s="39"/>
    </row>
    <row r="472" spans="2:2" x14ac:dyDescent="0.3">
      <c r="B472" s="39"/>
    </row>
    <row r="473" spans="2:2" x14ac:dyDescent="0.3">
      <c r="B473" s="39"/>
    </row>
    <row r="474" spans="2:2" x14ac:dyDescent="0.3">
      <c r="B474" s="39"/>
    </row>
    <row r="475" spans="2:2" x14ac:dyDescent="0.3">
      <c r="B475" s="39"/>
    </row>
    <row r="476" spans="2:2" x14ac:dyDescent="0.3">
      <c r="B476" s="39"/>
    </row>
    <row r="477" spans="2:2" x14ac:dyDescent="0.3">
      <c r="B477" s="39"/>
    </row>
    <row r="478" spans="2:2" x14ac:dyDescent="0.3">
      <c r="B478" s="39"/>
    </row>
    <row r="479" spans="2:2" x14ac:dyDescent="0.3">
      <c r="B479" s="39"/>
    </row>
    <row r="480" spans="2:2" x14ac:dyDescent="0.3">
      <c r="B480" s="39"/>
    </row>
    <row r="481" spans="2:2" x14ac:dyDescent="0.3">
      <c r="B481" s="39"/>
    </row>
    <row r="482" spans="2:2" x14ac:dyDescent="0.3">
      <c r="B482" s="39"/>
    </row>
    <row r="483" spans="2:2" x14ac:dyDescent="0.3">
      <c r="B483" s="39"/>
    </row>
    <row r="484" spans="2:2" x14ac:dyDescent="0.3">
      <c r="B484" s="39"/>
    </row>
    <row r="485" spans="2:2" x14ac:dyDescent="0.3">
      <c r="B485" s="39"/>
    </row>
    <row r="486" spans="2:2" x14ac:dyDescent="0.3">
      <c r="B486" s="39"/>
    </row>
    <row r="487" spans="2:2" x14ac:dyDescent="0.3">
      <c r="B487" s="39"/>
    </row>
    <row r="488" spans="2:2" x14ac:dyDescent="0.3">
      <c r="B488" s="39"/>
    </row>
    <row r="489" spans="2:2" x14ac:dyDescent="0.3">
      <c r="B489" s="39"/>
    </row>
    <row r="490" spans="2:2" x14ac:dyDescent="0.3">
      <c r="B490" s="39"/>
    </row>
    <row r="491" spans="2:2" x14ac:dyDescent="0.3">
      <c r="B491" s="39"/>
    </row>
    <row r="492" spans="2:2" x14ac:dyDescent="0.3">
      <c r="B492" s="39"/>
    </row>
    <row r="493" spans="2:2" x14ac:dyDescent="0.3">
      <c r="B493" s="39"/>
    </row>
    <row r="494" spans="2:2" x14ac:dyDescent="0.3">
      <c r="B494" s="39"/>
    </row>
    <row r="495" spans="2:2" x14ac:dyDescent="0.3">
      <c r="B495" s="39"/>
    </row>
    <row r="496" spans="2:2" x14ac:dyDescent="0.3">
      <c r="B496" s="39"/>
    </row>
    <row r="497" spans="2:2" x14ac:dyDescent="0.3">
      <c r="B497" s="39"/>
    </row>
    <row r="498" spans="2:2" x14ac:dyDescent="0.3">
      <c r="B498" s="39"/>
    </row>
    <row r="499" spans="2:2" x14ac:dyDescent="0.3">
      <c r="B499" s="39"/>
    </row>
    <row r="500" spans="2:2" x14ac:dyDescent="0.3">
      <c r="B500" s="39"/>
    </row>
    <row r="501" spans="2:2" x14ac:dyDescent="0.3">
      <c r="B501" s="39"/>
    </row>
    <row r="502" spans="2:2" x14ac:dyDescent="0.3">
      <c r="B502" s="39"/>
    </row>
    <row r="503" spans="2:2" x14ac:dyDescent="0.3">
      <c r="B503" s="39"/>
    </row>
    <row r="504" spans="2:2" x14ac:dyDescent="0.3">
      <c r="B504" s="39"/>
    </row>
    <row r="505" spans="2:2" x14ac:dyDescent="0.3">
      <c r="B505" s="39"/>
    </row>
    <row r="506" spans="2:2" x14ac:dyDescent="0.3">
      <c r="B506" s="39"/>
    </row>
    <row r="507" spans="2:2" x14ac:dyDescent="0.3">
      <c r="B507" s="39"/>
    </row>
    <row r="508" spans="2:2" x14ac:dyDescent="0.3">
      <c r="B508" s="39"/>
    </row>
    <row r="509" spans="2:2" x14ac:dyDescent="0.3">
      <c r="B509" s="39"/>
    </row>
    <row r="510" spans="2:2" x14ac:dyDescent="0.3">
      <c r="B510" s="39"/>
    </row>
    <row r="511" spans="2:2" x14ac:dyDescent="0.3">
      <c r="B511" s="39"/>
    </row>
    <row r="512" spans="2:2" x14ac:dyDescent="0.3">
      <c r="B512" s="39"/>
    </row>
    <row r="513" spans="2:2" x14ac:dyDescent="0.3">
      <c r="B513" s="39"/>
    </row>
    <row r="514" spans="2:2" x14ac:dyDescent="0.3">
      <c r="B514" s="39"/>
    </row>
    <row r="515" spans="2:2" x14ac:dyDescent="0.3">
      <c r="B515" s="39"/>
    </row>
    <row r="516" spans="2:2" x14ac:dyDescent="0.3">
      <c r="B516" s="39"/>
    </row>
    <row r="517" spans="2:2" x14ac:dyDescent="0.3">
      <c r="B517" s="39"/>
    </row>
    <row r="518" spans="2:2" x14ac:dyDescent="0.3">
      <c r="B518" s="39"/>
    </row>
    <row r="519" spans="2:2" x14ac:dyDescent="0.3">
      <c r="B519" s="39"/>
    </row>
    <row r="520" spans="2:2" x14ac:dyDescent="0.3">
      <c r="B520" s="39"/>
    </row>
    <row r="521" spans="2:2" x14ac:dyDescent="0.3">
      <c r="B521" s="39"/>
    </row>
    <row r="522" spans="2:2" x14ac:dyDescent="0.3">
      <c r="B522" s="39"/>
    </row>
    <row r="523" spans="2:2" x14ac:dyDescent="0.3">
      <c r="B523" s="39"/>
    </row>
    <row r="524" spans="2:2" x14ac:dyDescent="0.3">
      <c r="B524" s="39"/>
    </row>
    <row r="525" spans="2:2" x14ac:dyDescent="0.3">
      <c r="B525" s="39"/>
    </row>
    <row r="526" spans="2:2" x14ac:dyDescent="0.3">
      <c r="B526" s="39"/>
    </row>
    <row r="527" spans="2:2" x14ac:dyDescent="0.3">
      <c r="B527" s="39"/>
    </row>
    <row r="528" spans="2:2" x14ac:dyDescent="0.3">
      <c r="B528" s="39"/>
    </row>
    <row r="529" spans="2:2" x14ac:dyDescent="0.3">
      <c r="B529" s="39"/>
    </row>
    <row r="530" spans="2:2" x14ac:dyDescent="0.3">
      <c r="B530" s="39"/>
    </row>
    <row r="531" spans="2:2" x14ac:dyDescent="0.3">
      <c r="B531" s="39"/>
    </row>
    <row r="532" spans="2:2" x14ac:dyDescent="0.3">
      <c r="B532" s="39"/>
    </row>
    <row r="533" spans="2:2" x14ac:dyDescent="0.3">
      <c r="B533" s="39"/>
    </row>
    <row r="534" spans="2:2" x14ac:dyDescent="0.3">
      <c r="B534" s="39"/>
    </row>
    <row r="535" spans="2:2" x14ac:dyDescent="0.3">
      <c r="B535" s="39"/>
    </row>
    <row r="536" spans="2:2" x14ac:dyDescent="0.3">
      <c r="B536" s="39"/>
    </row>
    <row r="537" spans="2:2" x14ac:dyDescent="0.3">
      <c r="B537" s="39"/>
    </row>
    <row r="538" spans="2:2" x14ac:dyDescent="0.3">
      <c r="B538" s="39"/>
    </row>
    <row r="539" spans="2:2" x14ac:dyDescent="0.3">
      <c r="B539" s="39"/>
    </row>
    <row r="540" spans="2:2" x14ac:dyDescent="0.3">
      <c r="B540" s="39"/>
    </row>
    <row r="541" spans="2:2" x14ac:dyDescent="0.3">
      <c r="B541" s="39"/>
    </row>
    <row r="542" spans="2:2" x14ac:dyDescent="0.3">
      <c r="B542" s="39"/>
    </row>
    <row r="543" spans="2:2" x14ac:dyDescent="0.3">
      <c r="B543" s="39"/>
    </row>
    <row r="544" spans="2:2" x14ac:dyDescent="0.3">
      <c r="B544" s="39"/>
    </row>
    <row r="545" spans="2:2" x14ac:dyDescent="0.3">
      <c r="B545" s="39"/>
    </row>
    <row r="546" spans="2:2" x14ac:dyDescent="0.3">
      <c r="B546" s="39"/>
    </row>
    <row r="547" spans="2:2" x14ac:dyDescent="0.3">
      <c r="B547" s="39"/>
    </row>
    <row r="548" spans="2:2" x14ac:dyDescent="0.3">
      <c r="B548" s="39"/>
    </row>
    <row r="549" spans="2:2" x14ac:dyDescent="0.3">
      <c r="B549" s="39"/>
    </row>
    <row r="550" spans="2:2" x14ac:dyDescent="0.3">
      <c r="B550" s="39"/>
    </row>
    <row r="551" spans="2:2" x14ac:dyDescent="0.3">
      <c r="B551" s="39"/>
    </row>
    <row r="552" spans="2:2" x14ac:dyDescent="0.3">
      <c r="B552" s="39"/>
    </row>
    <row r="553" spans="2:2" x14ac:dyDescent="0.3">
      <c r="B553" s="39"/>
    </row>
    <row r="554" spans="2:2" x14ac:dyDescent="0.3">
      <c r="B554" s="39"/>
    </row>
    <row r="555" spans="2:2" x14ac:dyDescent="0.3">
      <c r="B555" s="39"/>
    </row>
    <row r="556" spans="2:2" x14ac:dyDescent="0.3">
      <c r="B556" s="39"/>
    </row>
    <row r="557" spans="2:2" x14ac:dyDescent="0.3">
      <c r="B557" s="39"/>
    </row>
    <row r="558" spans="2:2" x14ac:dyDescent="0.3">
      <c r="B558" s="39"/>
    </row>
    <row r="559" spans="2:2" x14ac:dyDescent="0.3">
      <c r="B559" s="39"/>
    </row>
    <row r="560" spans="2:2" x14ac:dyDescent="0.3">
      <c r="B560" s="39"/>
    </row>
    <row r="561" spans="2:2" x14ac:dyDescent="0.3">
      <c r="B561" s="39"/>
    </row>
    <row r="562" spans="2:2" x14ac:dyDescent="0.3">
      <c r="B562" s="39"/>
    </row>
    <row r="563" spans="2:2" x14ac:dyDescent="0.3">
      <c r="B563" s="39"/>
    </row>
    <row r="564" spans="2:2" x14ac:dyDescent="0.3">
      <c r="B564" s="39"/>
    </row>
    <row r="565" spans="2:2" x14ac:dyDescent="0.3">
      <c r="B565" s="39"/>
    </row>
    <row r="566" spans="2:2" x14ac:dyDescent="0.3">
      <c r="B566" s="39"/>
    </row>
    <row r="567" spans="2:2" x14ac:dyDescent="0.3">
      <c r="B567" s="39"/>
    </row>
    <row r="568" spans="2:2" x14ac:dyDescent="0.3">
      <c r="B568" s="39"/>
    </row>
    <row r="569" spans="2:2" x14ac:dyDescent="0.3">
      <c r="B569" s="39"/>
    </row>
    <row r="570" spans="2:2" x14ac:dyDescent="0.3">
      <c r="B570" s="39"/>
    </row>
    <row r="571" spans="2:2" x14ac:dyDescent="0.3">
      <c r="B571" s="39"/>
    </row>
    <row r="572" spans="2:2" x14ac:dyDescent="0.3">
      <c r="B572" s="39"/>
    </row>
    <row r="573" spans="2:2" x14ac:dyDescent="0.3">
      <c r="B573" s="39"/>
    </row>
    <row r="574" spans="2:2" x14ac:dyDescent="0.3">
      <c r="B574" s="39"/>
    </row>
    <row r="575" spans="2:2" x14ac:dyDescent="0.3">
      <c r="B575" s="39"/>
    </row>
    <row r="576" spans="2:2" x14ac:dyDescent="0.3">
      <c r="B576" s="39"/>
    </row>
    <row r="577" spans="2:2" x14ac:dyDescent="0.3">
      <c r="B577" s="39"/>
    </row>
    <row r="578" spans="2:2" x14ac:dyDescent="0.3">
      <c r="B578" s="39"/>
    </row>
    <row r="579" spans="2:2" x14ac:dyDescent="0.3">
      <c r="B579" s="39"/>
    </row>
    <row r="580" spans="2:2" x14ac:dyDescent="0.3">
      <c r="B580" s="39"/>
    </row>
    <row r="581" spans="2:2" x14ac:dyDescent="0.3">
      <c r="B581" s="39"/>
    </row>
    <row r="582" spans="2:2" x14ac:dyDescent="0.3">
      <c r="B582" s="39"/>
    </row>
    <row r="583" spans="2:2" x14ac:dyDescent="0.3">
      <c r="B583" s="39"/>
    </row>
    <row r="584" spans="2:2" x14ac:dyDescent="0.3">
      <c r="B584" s="39"/>
    </row>
    <row r="585" spans="2:2" x14ac:dyDescent="0.3">
      <c r="B585" s="39"/>
    </row>
    <row r="586" spans="2:2" x14ac:dyDescent="0.3">
      <c r="B586" s="39"/>
    </row>
    <row r="587" spans="2:2" x14ac:dyDescent="0.3">
      <c r="B587" s="39"/>
    </row>
    <row r="588" spans="2:2" x14ac:dyDescent="0.3">
      <c r="B588" s="39"/>
    </row>
    <row r="589" spans="2:2" x14ac:dyDescent="0.3">
      <c r="B589" s="39"/>
    </row>
    <row r="590" spans="2:2" x14ac:dyDescent="0.3">
      <c r="B590" s="39"/>
    </row>
    <row r="591" spans="2:2" x14ac:dyDescent="0.3">
      <c r="B591" s="39"/>
    </row>
    <row r="592" spans="2:2" x14ac:dyDescent="0.3">
      <c r="B592" s="39"/>
    </row>
    <row r="593" spans="2:2" x14ac:dyDescent="0.3">
      <c r="B593" s="39"/>
    </row>
    <row r="594" spans="2:2" x14ac:dyDescent="0.3">
      <c r="B594" s="39"/>
    </row>
    <row r="595" spans="2:2" x14ac:dyDescent="0.3">
      <c r="B595" s="39"/>
    </row>
    <row r="596" spans="2:2" x14ac:dyDescent="0.3">
      <c r="B596" s="39"/>
    </row>
    <row r="597" spans="2:2" x14ac:dyDescent="0.3">
      <c r="B597" s="39"/>
    </row>
    <row r="598" spans="2:2" x14ac:dyDescent="0.3">
      <c r="B598" s="39"/>
    </row>
    <row r="599" spans="2:2" x14ac:dyDescent="0.3">
      <c r="B599" s="39"/>
    </row>
    <row r="600" spans="2:2" x14ac:dyDescent="0.3">
      <c r="B600" s="39"/>
    </row>
    <row r="601" spans="2:2" x14ac:dyDescent="0.3">
      <c r="B601" s="39"/>
    </row>
    <row r="602" spans="2:2" x14ac:dyDescent="0.3">
      <c r="B602" s="39"/>
    </row>
    <row r="603" spans="2:2" x14ac:dyDescent="0.3">
      <c r="B603" s="39"/>
    </row>
    <row r="604" spans="2:2" x14ac:dyDescent="0.3">
      <c r="B604" s="39"/>
    </row>
    <row r="605" spans="2:2" x14ac:dyDescent="0.3">
      <c r="B605" s="39"/>
    </row>
    <row r="606" spans="2:2" x14ac:dyDescent="0.3">
      <c r="B606" s="39"/>
    </row>
    <row r="607" spans="2:2" x14ac:dyDescent="0.3">
      <c r="B607" s="39"/>
    </row>
    <row r="608" spans="2:2" x14ac:dyDescent="0.3">
      <c r="B608" s="39"/>
    </row>
    <row r="609" spans="2:2" x14ac:dyDescent="0.3">
      <c r="B609" s="39"/>
    </row>
    <row r="610" spans="2:2" x14ac:dyDescent="0.3">
      <c r="B610" s="39"/>
    </row>
    <row r="611" spans="2:2" x14ac:dyDescent="0.3">
      <c r="B611" s="39"/>
    </row>
    <row r="612" spans="2:2" x14ac:dyDescent="0.3">
      <c r="B612" s="39"/>
    </row>
    <row r="613" spans="2:2" x14ac:dyDescent="0.3">
      <c r="B613" s="39"/>
    </row>
    <row r="614" spans="2:2" x14ac:dyDescent="0.3">
      <c r="B614" s="39"/>
    </row>
    <row r="615" spans="2:2" x14ac:dyDescent="0.3">
      <c r="B615" s="39"/>
    </row>
    <row r="616" spans="2:2" x14ac:dyDescent="0.3">
      <c r="B616" s="39"/>
    </row>
    <row r="617" spans="2:2" x14ac:dyDescent="0.3">
      <c r="B617" s="39"/>
    </row>
    <row r="618" spans="2:2" x14ac:dyDescent="0.3">
      <c r="B618" s="39"/>
    </row>
    <row r="619" spans="2:2" x14ac:dyDescent="0.3">
      <c r="B619" s="39"/>
    </row>
    <row r="620" spans="2:2" x14ac:dyDescent="0.3">
      <c r="B620" s="39"/>
    </row>
    <row r="621" spans="2:2" x14ac:dyDescent="0.3">
      <c r="B621" s="39"/>
    </row>
    <row r="622" spans="2:2" x14ac:dyDescent="0.3">
      <c r="B622" s="39"/>
    </row>
    <row r="623" spans="2:2" x14ac:dyDescent="0.3">
      <c r="B623" s="39"/>
    </row>
    <row r="624" spans="2:2" x14ac:dyDescent="0.3">
      <c r="B624" s="39"/>
    </row>
    <row r="625" spans="2:2" x14ac:dyDescent="0.3">
      <c r="B625" s="39"/>
    </row>
    <row r="626" spans="2:2" x14ac:dyDescent="0.3">
      <c r="B626" s="39"/>
    </row>
    <row r="627" spans="2:2" x14ac:dyDescent="0.3">
      <c r="B627" s="39"/>
    </row>
    <row r="628" spans="2:2" x14ac:dyDescent="0.3">
      <c r="B628" s="39"/>
    </row>
    <row r="629" spans="2:2" x14ac:dyDescent="0.3">
      <c r="B629" s="39"/>
    </row>
    <row r="630" spans="2:2" x14ac:dyDescent="0.3">
      <c r="B630" s="39"/>
    </row>
    <row r="631" spans="2:2" x14ac:dyDescent="0.3">
      <c r="B631" s="39"/>
    </row>
    <row r="632" spans="2:2" x14ac:dyDescent="0.3">
      <c r="B632" s="39"/>
    </row>
    <row r="633" spans="2:2" x14ac:dyDescent="0.3">
      <c r="B633" s="39"/>
    </row>
    <row r="634" spans="2:2" x14ac:dyDescent="0.3">
      <c r="B634" s="39"/>
    </row>
    <row r="635" spans="2:2" x14ac:dyDescent="0.3">
      <c r="B635" s="39"/>
    </row>
    <row r="636" spans="2:2" x14ac:dyDescent="0.3">
      <c r="B636" s="39"/>
    </row>
    <row r="637" spans="2:2" x14ac:dyDescent="0.3">
      <c r="B637" s="39"/>
    </row>
    <row r="638" spans="2:2" x14ac:dyDescent="0.3">
      <c r="B638" s="39"/>
    </row>
    <row r="639" spans="2:2" x14ac:dyDescent="0.3">
      <c r="B639" s="39"/>
    </row>
    <row r="640" spans="2:2" x14ac:dyDescent="0.3">
      <c r="B640" s="39"/>
    </row>
    <row r="641" spans="2:2" x14ac:dyDescent="0.3">
      <c r="B641" s="39"/>
    </row>
    <row r="642" spans="2:2" x14ac:dyDescent="0.3">
      <c r="B642" s="39"/>
    </row>
    <row r="643" spans="2:2" x14ac:dyDescent="0.3">
      <c r="B643" s="39"/>
    </row>
    <row r="644" spans="2:2" x14ac:dyDescent="0.3">
      <c r="B644" s="39"/>
    </row>
    <row r="645" spans="2:2" x14ac:dyDescent="0.3">
      <c r="B645" s="39"/>
    </row>
    <row r="646" spans="2:2" x14ac:dyDescent="0.3">
      <c r="B646" s="39"/>
    </row>
    <row r="647" spans="2:2" x14ac:dyDescent="0.3">
      <c r="B647" s="39"/>
    </row>
    <row r="648" spans="2:2" x14ac:dyDescent="0.3">
      <c r="B648" s="39"/>
    </row>
    <row r="649" spans="2:2" x14ac:dyDescent="0.3">
      <c r="B649" s="39"/>
    </row>
    <row r="650" spans="2:2" x14ac:dyDescent="0.3">
      <c r="B650" s="39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36"/>
  <sheetViews>
    <sheetView showGridLines="0" topLeftCell="B123" zoomScale="115" zoomScaleNormal="115" zoomScaleSheetLayoutView="40" workbookViewId="0">
      <selection activeCell="E153" sqref="E153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10" customWidth="1"/>
    <col min="4" max="4" width="27.7265625" style="410" customWidth="1"/>
    <col min="5" max="5" width="33.2695312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78" customWidth="1"/>
    <col min="24" max="24" width="35" style="163" customWidth="1"/>
    <col min="25" max="25" width="19.7265625" style="163" customWidth="1"/>
    <col min="26" max="26" width="24.453125" style="163" customWidth="1"/>
    <col min="27" max="27" width="23.453125" style="163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3" width="11.453125" style="20"/>
    <col min="16384" max="16384" width="11.453125" style="20" customWidth="1"/>
  </cols>
  <sheetData>
    <row r="1" spans="1:35" s="2" customFormat="1" ht="18" customHeight="1" x14ac:dyDescent="0.25">
      <c r="A1" s="720" t="s">
        <v>0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330"/>
      <c r="O1" s="330"/>
      <c r="Q1" s="331"/>
      <c r="R1" s="331"/>
      <c r="S1" s="331"/>
      <c r="T1" s="331"/>
      <c r="U1" s="331"/>
      <c r="V1" s="331"/>
      <c r="W1" s="332"/>
      <c r="X1" s="333"/>
      <c r="Y1" s="333"/>
      <c r="Z1" s="332"/>
      <c r="AA1" s="333"/>
      <c r="AC1" s="334"/>
    </row>
    <row r="2" spans="1:35" s="2" customFormat="1" ht="18" customHeight="1" x14ac:dyDescent="0.25">
      <c r="A2" s="720" t="s">
        <v>262</v>
      </c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330"/>
      <c r="O2" s="330"/>
      <c r="Q2" s="331"/>
      <c r="R2" s="331"/>
      <c r="S2" s="331"/>
      <c r="T2" s="331"/>
      <c r="U2" s="331"/>
      <c r="V2" s="331"/>
      <c r="W2" s="332"/>
      <c r="X2" s="333"/>
      <c r="Y2" s="333"/>
      <c r="Z2" s="332"/>
      <c r="AA2" s="333"/>
      <c r="AC2" s="334"/>
    </row>
    <row r="3" spans="1:35" s="2" customFormat="1" ht="18" customHeight="1" x14ac:dyDescent="0.25">
      <c r="A3" s="720" t="s">
        <v>553</v>
      </c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330"/>
      <c r="O3" s="330"/>
      <c r="P3" s="331"/>
      <c r="Q3" s="331"/>
      <c r="R3" s="331"/>
      <c r="S3" s="331"/>
      <c r="T3" s="331"/>
      <c r="U3" s="331"/>
      <c r="V3" s="331"/>
      <c r="W3" s="332"/>
      <c r="X3" s="333"/>
      <c r="Y3" s="333"/>
      <c r="Z3" s="332"/>
      <c r="AA3" s="333"/>
      <c r="AC3" s="334"/>
    </row>
    <row r="4" spans="1:35" s="2" customFormat="1" ht="18" customHeight="1" x14ac:dyDescent="0.25">
      <c r="A4" s="720" t="s">
        <v>1</v>
      </c>
      <c r="B4" s="720"/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330"/>
      <c r="O4" s="330"/>
      <c r="P4" s="331"/>
      <c r="Q4" s="331"/>
      <c r="R4" s="331"/>
      <c r="S4" s="331"/>
      <c r="T4" s="331"/>
      <c r="U4" s="331"/>
      <c r="V4" s="331"/>
      <c r="W4" s="332"/>
      <c r="X4" s="333"/>
      <c r="Y4" s="333"/>
      <c r="Z4" s="332"/>
      <c r="AA4" s="333"/>
      <c r="AC4" s="334"/>
    </row>
    <row r="5" spans="1:35" x14ac:dyDescent="0.25">
      <c r="A5" s="10"/>
      <c r="B5" s="481"/>
      <c r="E5" s="481"/>
      <c r="F5" s="1"/>
      <c r="I5" s="1"/>
      <c r="J5" s="1"/>
      <c r="K5" s="1"/>
      <c r="L5" s="1"/>
      <c r="M5" s="61"/>
      <c r="N5" s="1"/>
      <c r="O5" s="1"/>
      <c r="P5" s="61"/>
      <c r="Z5" s="178"/>
      <c r="AC5" s="17"/>
    </row>
    <row r="6" spans="1:35" x14ac:dyDescent="0.25">
      <c r="A6" s="10"/>
      <c r="B6" s="481"/>
      <c r="E6" s="481"/>
      <c r="F6" s="1"/>
      <c r="I6" s="1"/>
      <c r="J6" s="1"/>
      <c r="K6" s="1"/>
      <c r="L6" s="1"/>
      <c r="M6" s="61"/>
      <c r="N6" s="1"/>
      <c r="O6" s="1"/>
      <c r="P6" s="61"/>
      <c r="Z6" s="178"/>
      <c r="AC6" s="17"/>
    </row>
    <row r="7" spans="1:35" x14ac:dyDescent="0.25">
      <c r="A7" s="10"/>
      <c r="B7" s="481"/>
      <c r="E7" s="481"/>
      <c r="F7" s="1"/>
      <c r="I7" s="1"/>
      <c r="J7" s="1"/>
      <c r="K7" s="1"/>
      <c r="L7" s="1"/>
      <c r="M7" s="61"/>
      <c r="N7" s="1"/>
      <c r="O7" s="1"/>
      <c r="P7" s="1"/>
      <c r="Z7" s="178"/>
      <c r="AC7" s="17"/>
    </row>
    <row r="8" spans="1:35" x14ac:dyDescent="0.25">
      <c r="A8" s="10"/>
      <c r="B8" s="481"/>
      <c r="E8" s="481"/>
      <c r="F8" s="1"/>
      <c r="I8" s="1"/>
      <c r="J8" s="1"/>
      <c r="K8" s="1"/>
      <c r="L8" s="1"/>
      <c r="M8" s="61"/>
      <c r="N8" s="1"/>
      <c r="O8" s="1"/>
      <c r="P8" s="1"/>
      <c r="Z8" s="178"/>
      <c r="AC8" s="17"/>
    </row>
    <row r="9" spans="1:35" x14ac:dyDescent="0.25">
      <c r="A9" s="10" t="s">
        <v>233</v>
      </c>
      <c r="B9" s="481"/>
      <c r="D9" s="420"/>
      <c r="E9" s="481"/>
      <c r="F9" s="1"/>
      <c r="I9" s="1"/>
      <c r="J9" s="1"/>
      <c r="K9" s="1"/>
      <c r="L9" s="1"/>
      <c r="M9" s="61"/>
      <c r="N9" s="1"/>
      <c r="O9" s="1"/>
      <c r="P9" s="1"/>
      <c r="Z9" s="178"/>
      <c r="AC9" s="17"/>
    </row>
    <row r="10" spans="1:35" ht="15" customHeight="1" x14ac:dyDescent="0.25">
      <c r="A10" s="16"/>
      <c r="Z10" s="178"/>
      <c r="AC10" s="17"/>
    </row>
    <row r="11" spans="1:35" ht="27" customHeight="1" x14ac:dyDescent="0.25">
      <c r="A11" s="27"/>
      <c r="B11" s="704" t="s">
        <v>155</v>
      </c>
      <c r="C11" s="704"/>
      <c r="D11" s="704"/>
      <c r="E11" s="696"/>
      <c r="Y11" s="179"/>
      <c r="Z11" s="178"/>
      <c r="AC11" s="17"/>
    </row>
    <row r="12" spans="1:35" x14ac:dyDescent="0.25">
      <c r="A12" s="16"/>
      <c r="I12" s="3"/>
      <c r="J12" s="3"/>
      <c r="Y12" s="179"/>
      <c r="Z12" s="178"/>
      <c r="AC12" s="17"/>
    </row>
    <row r="13" spans="1:35" ht="15" customHeight="1" x14ac:dyDescent="0.35">
      <c r="A13" s="16"/>
      <c r="B13" s="465" t="s">
        <v>2</v>
      </c>
      <c r="C13" s="411" t="s">
        <v>3</v>
      </c>
      <c r="D13" s="463" t="s">
        <v>103</v>
      </c>
      <c r="E13" s="434"/>
      <c r="F13" s="3"/>
      <c r="G13" s="3"/>
      <c r="K13" s="23"/>
      <c r="M13" s="20"/>
      <c r="O13" s="23"/>
      <c r="P13" s="23"/>
      <c r="U13" s="178"/>
      <c r="V13" s="284" t="s">
        <v>4</v>
      </c>
      <c r="W13" s="284" t="s">
        <v>5</v>
      </c>
      <c r="X13" s="284" t="s">
        <v>43</v>
      </c>
      <c r="Y13" s="180"/>
      <c r="Z13" s="20"/>
      <c r="AA13" s="17"/>
      <c r="AG13" s="117"/>
      <c r="AH13" s="117"/>
      <c r="AI13" s="117"/>
    </row>
    <row r="14" spans="1:35" ht="15" customHeight="1" x14ac:dyDescent="0.35">
      <c r="A14" s="16"/>
      <c r="B14" s="412" t="s">
        <v>220</v>
      </c>
      <c r="C14" s="413">
        <v>1700</v>
      </c>
      <c r="D14" s="414">
        <v>15526916000</v>
      </c>
      <c r="E14" s="434"/>
      <c r="F14" s="3"/>
      <c r="G14" s="3"/>
      <c r="K14" s="23"/>
      <c r="M14" s="20"/>
      <c r="N14" s="25"/>
      <c r="O14" s="23"/>
      <c r="P14" s="23"/>
      <c r="U14" s="181">
        <f>W14/W21</f>
        <v>0.48206018518518517</v>
      </c>
      <c r="V14" s="412" t="s">
        <v>220</v>
      </c>
      <c r="W14" s="413">
        <v>833</v>
      </c>
      <c r="X14" s="414">
        <v>6367159000</v>
      </c>
      <c r="Y14" s="287"/>
      <c r="Z14" s="20"/>
      <c r="AA14" s="17"/>
      <c r="AG14" s="118"/>
      <c r="AH14" s="119"/>
      <c r="AI14" s="119"/>
    </row>
    <row r="15" spans="1:35" ht="15" customHeight="1" x14ac:dyDescent="0.35">
      <c r="A15" s="16"/>
      <c r="B15" s="415" t="s">
        <v>221</v>
      </c>
      <c r="C15" s="413">
        <v>653</v>
      </c>
      <c r="D15" s="414">
        <v>5826468000</v>
      </c>
      <c r="E15" s="434"/>
      <c r="F15" s="3"/>
      <c r="G15" s="3"/>
      <c r="K15" s="23"/>
      <c r="M15" s="20"/>
      <c r="O15" s="23"/>
      <c r="P15" s="23"/>
      <c r="U15" s="181">
        <f>W15/W21</f>
        <v>0.14641203703703703</v>
      </c>
      <c r="V15" s="415" t="s">
        <v>221</v>
      </c>
      <c r="W15" s="413">
        <v>253</v>
      </c>
      <c r="X15" s="414">
        <v>1857068000</v>
      </c>
      <c r="Y15" s="287"/>
      <c r="Z15" s="20"/>
      <c r="AA15" s="17"/>
      <c r="AG15" s="118"/>
      <c r="AH15" s="119"/>
      <c r="AI15" s="119"/>
    </row>
    <row r="16" spans="1:35" ht="15" customHeight="1" x14ac:dyDescent="0.35">
      <c r="A16" s="16"/>
      <c r="B16" s="413" t="s">
        <v>222</v>
      </c>
      <c r="C16" s="413">
        <v>352</v>
      </c>
      <c r="D16" s="414">
        <v>3107215000</v>
      </c>
      <c r="E16" s="434"/>
      <c r="F16" s="3"/>
      <c r="G16" s="3"/>
      <c r="K16" s="23"/>
      <c r="M16" s="20"/>
      <c r="O16" s="23"/>
      <c r="P16" s="23"/>
      <c r="U16" s="181">
        <f>W16/W21</f>
        <v>9.5486111111111105E-2</v>
      </c>
      <c r="V16" s="413" t="s">
        <v>222</v>
      </c>
      <c r="W16" s="413">
        <v>165</v>
      </c>
      <c r="X16" s="414">
        <v>1171132000</v>
      </c>
      <c r="Y16" s="287"/>
      <c r="Z16" s="20"/>
      <c r="AA16" s="17"/>
      <c r="AG16" s="118"/>
      <c r="AH16" s="119"/>
      <c r="AI16" s="119"/>
    </row>
    <row r="17" spans="1:35" ht="15" customHeight="1" x14ac:dyDescent="0.35">
      <c r="A17" s="16"/>
      <c r="B17" s="413" t="s">
        <v>223</v>
      </c>
      <c r="C17" s="413">
        <v>377</v>
      </c>
      <c r="D17" s="414">
        <v>3124816000</v>
      </c>
      <c r="E17" s="434"/>
      <c r="F17" s="3"/>
      <c r="G17" s="3"/>
      <c r="K17" s="23"/>
      <c r="M17" s="20"/>
      <c r="O17" s="23"/>
      <c r="P17" s="23"/>
      <c r="U17" s="181">
        <f>W17/W21</f>
        <v>0.10590277777777778</v>
      </c>
      <c r="V17" s="413" t="s">
        <v>223</v>
      </c>
      <c r="W17" s="413">
        <v>183</v>
      </c>
      <c r="X17" s="414">
        <v>1233845000</v>
      </c>
      <c r="Y17" s="287"/>
      <c r="Z17" s="20"/>
      <c r="AA17" s="17"/>
      <c r="AG17" s="118"/>
      <c r="AH17" s="119"/>
      <c r="AI17" s="119"/>
    </row>
    <row r="18" spans="1:35" ht="15" customHeight="1" x14ac:dyDescent="0.35">
      <c r="A18" s="16"/>
      <c r="B18" s="413" t="s">
        <v>258</v>
      </c>
      <c r="C18" s="413">
        <v>164</v>
      </c>
      <c r="D18" s="414">
        <v>1233533000</v>
      </c>
      <c r="E18" s="434"/>
      <c r="F18" s="3"/>
      <c r="G18" s="3"/>
      <c r="K18" s="23"/>
      <c r="M18" s="20"/>
      <c r="O18" s="23"/>
      <c r="P18" s="23"/>
      <c r="U18" s="181">
        <f>W18/W21</f>
        <v>7.2916666666666671E-2</v>
      </c>
      <c r="V18" s="413" t="s">
        <v>258</v>
      </c>
      <c r="W18" s="413">
        <v>126</v>
      </c>
      <c r="X18" s="414">
        <v>762069000</v>
      </c>
      <c r="Y18" s="287"/>
      <c r="Z18" s="20"/>
      <c r="AA18" s="17"/>
      <c r="AG18" s="118"/>
      <c r="AH18" s="119"/>
      <c r="AI18" s="119"/>
    </row>
    <row r="19" spans="1:35" ht="15" customHeight="1" x14ac:dyDescent="0.35">
      <c r="A19" s="16"/>
      <c r="B19" s="413" t="s">
        <v>259</v>
      </c>
      <c r="C19" s="413">
        <v>111</v>
      </c>
      <c r="D19" s="430">
        <v>738564000</v>
      </c>
      <c r="E19" s="434"/>
      <c r="F19" s="3"/>
      <c r="G19" s="3"/>
      <c r="K19" s="23"/>
      <c r="M19" s="20"/>
      <c r="O19" s="23"/>
      <c r="P19" s="23"/>
      <c r="U19" s="181">
        <f>W19/W21</f>
        <v>5.6712962962962965E-2</v>
      </c>
      <c r="V19" s="413" t="s">
        <v>259</v>
      </c>
      <c r="W19" s="413">
        <v>98</v>
      </c>
      <c r="X19" s="414">
        <v>529119000</v>
      </c>
      <c r="Y19" s="178"/>
      <c r="Z19" s="20"/>
      <c r="AA19" s="17"/>
      <c r="AG19" s="118"/>
      <c r="AH19" s="119"/>
      <c r="AI19" s="119"/>
    </row>
    <row r="20" spans="1:35" ht="15" customHeight="1" x14ac:dyDescent="0.25">
      <c r="A20" s="16"/>
      <c r="B20" s="413" t="s">
        <v>260</v>
      </c>
      <c r="C20" s="413">
        <v>40</v>
      </c>
      <c r="D20" s="414">
        <v>240282000</v>
      </c>
      <c r="E20" s="434"/>
      <c r="F20" s="3"/>
      <c r="G20" s="3"/>
      <c r="K20" s="23"/>
      <c r="M20" s="20"/>
      <c r="O20" s="23"/>
      <c r="P20" s="23"/>
      <c r="U20" s="181">
        <f>W20/W21</f>
        <v>4.0509259259259259E-2</v>
      </c>
      <c r="V20" s="413" t="s">
        <v>260</v>
      </c>
      <c r="W20" s="413">
        <v>70</v>
      </c>
      <c r="X20" s="414">
        <v>334064000</v>
      </c>
      <c r="Z20" s="20"/>
      <c r="AA20" s="17"/>
    </row>
    <row r="21" spans="1:35" ht="15" customHeight="1" x14ac:dyDescent="0.25">
      <c r="A21" s="16"/>
      <c r="B21" s="466" t="s">
        <v>6</v>
      </c>
      <c r="C21" s="409">
        <f>SUM(C14:C20)</f>
        <v>3397</v>
      </c>
      <c r="D21" s="464">
        <f>SUM(D14:D20)</f>
        <v>29797794000</v>
      </c>
      <c r="E21" s="434"/>
      <c r="F21" s="3"/>
      <c r="G21" s="3"/>
      <c r="K21" s="23"/>
      <c r="M21" s="20"/>
      <c r="O21" s="62"/>
      <c r="P21" s="62"/>
      <c r="Q21" s="62"/>
      <c r="R21" s="62"/>
      <c r="S21" s="62"/>
      <c r="T21" s="62"/>
      <c r="U21" s="182">
        <f>SUM(U14:U20)</f>
        <v>1</v>
      </c>
      <c r="V21" s="183"/>
      <c r="W21" s="184">
        <f>SUM(W14:W20)</f>
        <v>1728</v>
      </c>
      <c r="X21" s="185">
        <f>SUM(X14:X20)</f>
        <v>12254456000</v>
      </c>
      <c r="Z21" s="20"/>
      <c r="AA21" s="17"/>
    </row>
    <row r="22" spans="1:35" x14ac:dyDescent="0.25">
      <c r="A22" s="16"/>
      <c r="B22" s="582" t="s">
        <v>293</v>
      </c>
      <c r="I22" s="3"/>
      <c r="J22" s="3"/>
      <c r="Y22" s="179"/>
      <c r="Z22" s="178"/>
      <c r="AC22" s="17"/>
    </row>
    <row r="23" spans="1:35" ht="15" customHeight="1" x14ac:dyDescent="0.25">
      <c r="A23" s="16"/>
      <c r="E23" s="416"/>
      <c r="G23" s="63"/>
      <c r="Y23" s="186">
        <f>+C14+C16</f>
        <v>2052</v>
      </c>
      <c r="Z23" s="163" t="s">
        <v>7</v>
      </c>
      <c r="AC23" s="17"/>
    </row>
    <row r="24" spans="1:35" ht="15" customHeight="1" x14ac:dyDescent="0.25">
      <c r="A24" s="16"/>
      <c r="C24" s="417"/>
      <c r="D24" s="417"/>
      <c r="E24" s="417"/>
      <c r="I24" s="19"/>
      <c r="Y24" s="163">
        <v>10315</v>
      </c>
      <c r="Z24" s="163" t="s">
        <v>8</v>
      </c>
    </row>
    <row r="25" spans="1:35" ht="15" customHeight="1" x14ac:dyDescent="0.25">
      <c r="A25" s="16"/>
      <c r="C25" s="417"/>
      <c r="D25" s="417"/>
      <c r="E25" s="416"/>
      <c r="Y25" s="181"/>
      <c r="Z25" s="178"/>
      <c r="AA25" s="187"/>
    </row>
    <row r="26" spans="1:35" ht="15" customHeight="1" x14ac:dyDescent="0.25">
      <c r="A26" s="16"/>
      <c r="B26" s="451"/>
      <c r="C26" s="419"/>
      <c r="D26" s="419"/>
      <c r="E26" s="416"/>
      <c r="Y26" s="181"/>
      <c r="Z26" s="178"/>
      <c r="AA26" s="187"/>
    </row>
    <row r="27" spans="1:35" ht="15" customHeight="1" x14ac:dyDescent="0.25">
      <c r="A27" s="16"/>
      <c r="B27" s="418"/>
      <c r="C27" s="419"/>
      <c r="D27" s="419"/>
      <c r="E27" s="416"/>
      <c r="Y27" s="181"/>
      <c r="Z27" s="178"/>
      <c r="AA27" s="187"/>
    </row>
    <row r="28" spans="1:35" ht="15" customHeight="1" x14ac:dyDescent="0.25">
      <c r="A28" s="16"/>
      <c r="B28" s="418"/>
      <c r="C28" s="419"/>
      <c r="D28" s="419"/>
      <c r="E28" s="416"/>
      <c r="Y28" s="181"/>
      <c r="Z28" s="178"/>
      <c r="AA28" s="187"/>
    </row>
    <row r="29" spans="1:35" ht="24.75" customHeight="1" x14ac:dyDescent="0.25">
      <c r="A29" s="16"/>
      <c r="B29" s="704" t="s">
        <v>156</v>
      </c>
      <c r="C29" s="704"/>
      <c r="D29" s="704"/>
      <c r="E29" s="695"/>
      <c r="I29" s="3"/>
      <c r="J29" s="3"/>
      <c r="Y29" s="181"/>
      <c r="Z29" s="178"/>
      <c r="AA29" s="187"/>
    </row>
    <row r="30" spans="1:35" ht="15" customHeight="1" x14ac:dyDescent="0.25">
      <c r="A30" s="16"/>
      <c r="B30" s="418"/>
      <c r="C30" s="419"/>
      <c r="D30" s="419"/>
      <c r="E30" s="416"/>
      <c r="I30" s="3"/>
      <c r="J30" s="3"/>
      <c r="Y30" s="181"/>
      <c r="Z30" s="178"/>
      <c r="AA30" s="187"/>
    </row>
    <row r="31" spans="1:35" ht="15" customHeight="1" x14ac:dyDescent="0.25">
      <c r="A31" s="16"/>
      <c r="B31" s="465" t="s">
        <v>2</v>
      </c>
      <c r="C31" s="411" t="s">
        <v>176</v>
      </c>
      <c r="D31" s="463" t="s">
        <v>103</v>
      </c>
      <c r="F31" s="13"/>
      <c r="G31" s="3"/>
      <c r="I31" s="3"/>
      <c r="L31" s="23"/>
      <c r="M31" s="20"/>
      <c r="P31" s="23"/>
      <c r="V31" s="178"/>
      <c r="W31" s="163"/>
      <c r="X31" s="181"/>
      <c r="Y31" s="178"/>
      <c r="Z31" s="187"/>
      <c r="AA31" s="20"/>
    </row>
    <row r="32" spans="1:35" ht="15" customHeight="1" x14ac:dyDescent="0.25">
      <c r="A32" s="16"/>
      <c r="B32" s="413" t="s">
        <v>220</v>
      </c>
      <c r="C32" s="420">
        <v>728</v>
      </c>
      <c r="D32" s="414">
        <v>15006835813.070004</v>
      </c>
      <c r="F32" s="13"/>
      <c r="G32" s="3"/>
      <c r="I32" s="3"/>
      <c r="L32" s="23"/>
      <c r="M32" s="20"/>
      <c r="P32" s="23"/>
      <c r="V32" s="178"/>
      <c r="W32" s="284" t="s">
        <v>220</v>
      </c>
      <c r="X32" s="284">
        <v>1094</v>
      </c>
      <c r="Y32" s="284">
        <v>18699552024.320038</v>
      </c>
      <c r="Z32" s="187"/>
      <c r="AA32" s="20"/>
    </row>
    <row r="33" spans="1:27" ht="15" customHeight="1" x14ac:dyDescent="0.35">
      <c r="A33" s="16"/>
      <c r="B33" s="421" t="s">
        <v>221</v>
      </c>
      <c r="C33" s="420">
        <v>128</v>
      </c>
      <c r="D33" s="414">
        <v>3408181753.4300003</v>
      </c>
      <c r="F33" s="13"/>
      <c r="G33" s="3"/>
      <c r="I33" s="3"/>
      <c r="L33" s="23"/>
      <c r="M33" s="20"/>
      <c r="P33" s="23"/>
      <c r="V33" s="181">
        <f>+C32/C36</f>
        <v>0.84848484848484851</v>
      </c>
      <c r="W33" s="351" t="s">
        <v>220</v>
      </c>
      <c r="X33" s="352">
        <v>432</v>
      </c>
      <c r="Y33" s="349">
        <v>8218825077.6499739</v>
      </c>
      <c r="Z33" s="187"/>
      <c r="AA33" s="20"/>
    </row>
    <row r="34" spans="1:27" ht="15" customHeight="1" x14ac:dyDescent="0.35">
      <c r="A34" s="16"/>
      <c r="B34" s="413" t="s">
        <v>222</v>
      </c>
      <c r="C34" s="420">
        <v>2</v>
      </c>
      <c r="D34" s="414">
        <v>41533291.68</v>
      </c>
      <c r="F34" s="13"/>
      <c r="G34" s="3"/>
      <c r="I34" s="3"/>
      <c r="L34" s="23"/>
      <c r="M34" s="20"/>
      <c r="P34" s="23"/>
      <c r="V34" s="181">
        <f>+C33/C36</f>
        <v>0.14918414918414918</v>
      </c>
      <c r="W34" s="350" t="s">
        <v>221</v>
      </c>
      <c r="X34" s="352">
        <v>79</v>
      </c>
      <c r="Y34" s="349">
        <v>1783604211.2500002</v>
      </c>
      <c r="Z34" s="187"/>
      <c r="AA34" s="20"/>
    </row>
    <row r="35" spans="1:27" ht="15" hidden="1" customHeight="1" x14ac:dyDescent="0.35">
      <c r="A35" s="16"/>
      <c r="B35" s="413" t="s">
        <v>223</v>
      </c>
      <c r="C35" s="420">
        <v>0</v>
      </c>
      <c r="D35" s="414">
        <v>0</v>
      </c>
      <c r="F35" s="13"/>
      <c r="G35" s="3"/>
      <c r="I35" s="3"/>
      <c r="L35" s="23"/>
      <c r="M35" s="20"/>
      <c r="P35" s="23"/>
      <c r="V35" s="181">
        <f>C34/C36</f>
        <v>2.331002331002331E-3</v>
      </c>
      <c r="W35" s="350" t="s">
        <v>222</v>
      </c>
      <c r="X35" s="352">
        <v>1</v>
      </c>
      <c r="Y35" s="349">
        <v>14792598.48</v>
      </c>
      <c r="Z35" s="187"/>
      <c r="AA35" s="20"/>
    </row>
    <row r="36" spans="1:27" ht="15" customHeight="1" x14ac:dyDescent="0.35">
      <c r="A36" s="16"/>
      <c r="B36" s="466" t="s">
        <v>6</v>
      </c>
      <c r="C36" s="409">
        <f>SUM(C32:C35)</f>
        <v>858</v>
      </c>
      <c r="D36" s="464">
        <f>SUM(D32:D35)</f>
        <v>18456550858.180004</v>
      </c>
      <c r="E36" s="410"/>
      <c r="F36" s="13"/>
      <c r="G36" s="3"/>
      <c r="I36" s="3"/>
      <c r="L36" s="23"/>
      <c r="M36" s="20"/>
      <c r="P36" s="23"/>
      <c r="V36" s="181">
        <f>+C35/C36</f>
        <v>0</v>
      </c>
      <c r="W36" s="351" t="s">
        <v>223</v>
      </c>
      <c r="X36" s="352">
        <v>0</v>
      </c>
      <c r="Y36" s="349">
        <v>0</v>
      </c>
      <c r="Z36" s="187"/>
      <c r="AA36" s="20"/>
    </row>
    <row r="37" spans="1:27" ht="15" customHeight="1" x14ac:dyDescent="0.25">
      <c r="A37" s="16"/>
      <c r="B37" s="582" t="s">
        <v>293</v>
      </c>
      <c r="C37" s="483"/>
      <c r="D37" s="483"/>
      <c r="E37" s="444"/>
      <c r="F37" s="3"/>
      <c r="I37" s="3"/>
      <c r="J37" s="3"/>
      <c r="W37" s="188"/>
      <c r="X37" s="285"/>
      <c r="Y37" s="286"/>
      <c r="Z37" s="202">
        <v>0</v>
      </c>
      <c r="AA37" s="187"/>
    </row>
    <row r="38" spans="1:27" ht="15" customHeight="1" x14ac:dyDescent="0.25">
      <c r="A38" s="16"/>
      <c r="B38" s="482"/>
      <c r="C38" s="484"/>
      <c r="D38" s="484"/>
      <c r="E38" s="444"/>
      <c r="F38" s="3"/>
      <c r="I38" s="3"/>
      <c r="J38" s="3"/>
      <c r="W38" s="188"/>
      <c r="X38" s="285"/>
      <c r="Y38" s="286"/>
      <c r="Z38" s="202">
        <v>0</v>
      </c>
      <c r="AA38" s="187"/>
    </row>
    <row r="39" spans="1:27" ht="15" customHeight="1" x14ac:dyDescent="0.25">
      <c r="A39" s="16"/>
      <c r="B39" s="482"/>
      <c r="C39" s="484"/>
      <c r="D39" s="484"/>
      <c r="E39" s="485"/>
      <c r="F39" s="3"/>
      <c r="I39" s="3"/>
      <c r="J39" s="3"/>
      <c r="W39" s="188"/>
      <c r="AA39" s="187"/>
    </row>
    <row r="40" spans="1:27" ht="15" customHeight="1" x14ac:dyDescent="0.25">
      <c r="A40" s="16"/>
      <c r="B40" s="486"/>
      <c r="I40" s="3"/>
      <c r="J40" s="3"/>
      <c r="W40" s="188"/>
      <c r="AA40" s="187"/>
    </row>
    <row r="41" spans="1:27" ht="15" customHeight="1" x14ac:dyDescent="0.25">
      <c r="A41" s="16"/>
      <c r="I41" s="3"/>
      <c r="J41" s="3"/>
      <c r="W41" s="189"/>
      <c r="X41" s="183"/>
      <c r="Y41" s="184">
        <f>SUM(Y33:Y38)</f>
        <v>10017221887.379974</v>
      </c>
      <c r="Z41" s="185">
        <f>SUM(Z33:Z38)</f>
        <v>0</v>
      </c>
      <c r="AA41" s="187"/>
    </row>
    <row r="42" spans="1:27" ht="15" customHeight="1" x14ac:dyDescent="0.25">
      <c r="A42" s="16"/>
      <c r="I42" s="3"/>
      <c r="J42" s="3"/>
      <c r="Y42" s="181"/>
      <c r="Z42" s="178"/>
      <c r="AA42" s="187"/>
    </row>
    <row r="43" spans="1:27" ht="15" customHeight="1" x14ac:dyDescent="0.25">
      <c r="A43" s="16"/>
      <c r="B43" s="418"/>
      <c r="C43" s="419"/>
      <c r="D43" s="419"/>
      <c r="E43" s="416"/>
      <c r="I43" s="3"/>
      <c r="J43" s="3"/>
      <c r="Y43" s="181"/>
      <c r="Z43" s="178"/>
      <c r="AA43" s="187"/>
    </row>
    <row r="44" spans="1:27" ht="15" customHeight="1" x14ac:dyDescent="0.25">
      <c r="A44" s="16"/>
      <c r="B44" s="418"/>
      <c r="C44" s="419"/>
      <c r="D44" s="419"/>
      <c r="E44" s="416"/>
      <c r="H44" s="59"/>
      <c r="Y44" s="181"/>
      <c r="Z44" s="178"/>
      <c r="AA44" s="187"/>
    </row>
    <row r="45" spans="1:27" ht="15" customHeight="1" x14ac:dyDescent="0.25">
      <c r="A45" s="16"/>
      <c r="B45" s="418"/>
      <c r="C45" s="419"/>
      <c r="D45" s="419"/>
      <c r="E45" s="416"/>
      <c r="Y45" s="181"/>
      <c r="Z45" s="178"/>
      <c r="AA45" s="187"/>
    </row>
    <row r="46" spans="1:27" ht="15" customHeight="1" x14ac:dyDescent="0.25">
      <c r="A46" s="16"/>
      <c r="B46" s="418"/>
      <c r="C46" s="419"/>
      <c r="D46" s="419"/>
      <c r="E46" s="416"/>
      <c r="Y46" s="181"/>
      <c r="Z46" s="178"/>
      <c r="AA46" s="187"/>
    </row>
    <row r="47" spans="1:27" ht="15" customHeight="1" x14ac:dyDescent="0.25">
      <c r="A47" s="16"/>
      <c r="B47" s="418"/>
      <c r="C47" s="419"/>
      <c r="D47" s="419"/>
      <c r="E47" s="416"/>
      <c r="H47" s="13"/>
      <c r="I47" s="13"/>
      <c r="J47" s="13"/>
      <c r="Y47" s="181"/>
      <c r="Z47" s="178"/>
      <c r="AA47" s="187"/>
    </row>
    <row r="48" spans="1:27" ht="15" customHeight="1" x14ac:dyDescent="0.25">
      <c r="A48" s="16"/>
      <c r="B48" s="418"/>
      <c r="C48" s="419"/>
      <c r="D48" s="419"/>
      <c r="E48" s="416"/>
      <c r="H48" s="13"/>
      <c r="I48" s="13"/>
      <c r="J48" s="13"/>
      <c r="Y48" s="181"/>
      <c r="Z48" s="178"/>
      <c r="AA48" s="187"/>
    </row>
    <row r="49" spans="1:27" ht="34.5" customHeight="1" x14ac:dyDescent="0.25">
      <c r="A49" s="16"/>
      <c r="B49" s="704" t="s">
        <v>157</v>
      </c>
      <c r="C49" s="704"/>
      <c r="D49" s="704"/>
      <c r="E49" s="695"/>
      <c r="H49" s="13"/>
      <c r="I49" s="13"/>
      <c r="J49" s="13"/>
      <c r="Y49" s="181"/>
      <c r="Z49" s="178"/>
      <c r="AA49" s="187"/>
    </row>
    <row r="50" spans="1:27" ht="15" customHeight="1" x14ac:dyDescent="0.25">
      <c r="A50" s="16"/>
      <c r="B50" s="418"/>
      <c r="C50" s="419"/>
      <c r="D50" s="419"/>
      <c r="E50" s="416"/>
      <c r="H50" s="13"/>
      <c r="I50" s="13"/>
      <c r="J50" s="13"/>
      <c r="Y50" s="181"/>
      <c r="Z50" s="178"/>
      <c r="AA50" s="187"/>
    </row>
    <row r="51" spans="1:27" ht="15" customHeight="1" x14ac:dyDescent="0.25">
      <c r="A51" s="16"/>
      <c r="B51" s="465" t="s">
        <v>2</v>
      </c>
      <c r="C51" s="411" t="s">
        <v>3</v>
      </c>
      <c r="D51" s="463" t="s">
        <v>103</v>
      </c>
      <c r="H51" s="13"/>
      <c r="I51" s="13"/>
      <c r="L51" s="23"/>
      <c r="M51" s="20"/>
      <c r="P51" s="23"/>
      <c r="V51" s="178"/>
      <c r="W51" s="163"/>
      <c r="X51" s="181"/>
      <c r="Y51" s="178"/>
      <c r="Z51" s="187"/>
      <c r="AA51" s="20"/>
    </row>
    <row r="52" spans="1:27" ht="15" customHeight="1" x14ac:dyDescent="0.25">
      <c r="A52" s="16"/>
      <c r="B52" s="412">
        <v>1</v>
      </c>
      <c r="C52" s="413">
        <f t="shared" ref="C52:D55" si="0">+C14+C32</f>
        <v>2428</v>
      </c>
      <c r="D52" s="414">
        <f t="shared" si="0"/>
        <v>30533751813.070004</v>
      </c>
      <c r="H52" s="13"/>
      <c r="I52" s="13"/>
      <c r="L52" s="23"/>
      <c r="M52" s="20"/>
      <c r="N52" s="65"/>
      <c r="P52" s="23"/>
      <c r="V52" s="178"/>
      <c r="W52" s="163"/>
      <c r="X52" s="181"/>
      <c r="Y52" s="178"/>
      <c r="Z52" s="187"/>
      <c r="AA52" s="20"/>
    </row>
    <row r="53" spans="1:27" ht="15" customHeight="1" x14ac:dyDescent="0.25">
      <c r="A53" s="16"/>
      <c r="B53" s="415">
        <v>1.5</v>
      </c>
      <c r="C53" s="413">
        <f t="shared" si="0"/>
        <v>781</v>
      </c>
      <c r="D53" s="414">
        <f t="shared" si="0"/>
        <v>9234649753.4300003</v>
      </c>
      <c r="H53" s="13"/>
      <c r="I53" s="13"/>
      <c r="L53" s="23"/>
      <c r="M53" s="20"/>
      <c r="P53" s="23"/>
      <c r="V53" s="178"/>
      <c r="W53" s="163"/>
      <c r="X53" s="181"/>
      <c r="Y53" s="178"/>
      <c r="Z53" s="187"/>
      <c r="AA53" s="20"/>
    </row>
    <row r="54" spans="1:27" ht="15" customHeight="1" x14ac:dyDescent="0.25">
      <c r="A54" s="16"/>
      <c r="B54" s="413">
        <v>2</v>
      </c>
      <c r="C54" s="413">
        <f t="shared" si="0"/>
        <v>354</v>
      </c>
      <c r="D54" s="414">
        <f t="shared" si="0"/>
        <v>3148748291.6799998</v>
      </c>
      <c r="E54" s="410"/>
      <c r="H54" s="13"/>
      <c r="I54" s="13"/>
      <c r="L54" s="23"/>
      <c r="M54" s="20"/>
      <c r="P54" s="23"/>
      <c r="V54" s="178"/>
      <c r="W54" s="163"/>
      <c r="X54" s="181"/>
      <c r="Y54" s="178"/>
      <c r="Z54" s="187"/>
      <c r="AA54" s="20"/>
    </row>
    <row r="55" spans="1:27" ht="15" customHeight="1" x14ac:dyDescent="0.25">
      <c r="A55" s="16"/>
      <c r="B55" s="413">
        <v>3</v>
      </c>
      <c r="C55" s="413">
        <f t="shared" si="0"/>
        <v>377</v>
      </c>
      <c r="D55" s="414">
        <f t="shared" si="0"/>
        <v>3124816000</v>
      </c>
      <c r="E55" s="410"/>
      <c r="H55" s="13"/>
      <c r="I55" s="13"/>
      <c r="L55" s="23"/>
      <c r="M55" s="20"/>
      <c r="P55" s="23"/>
      <c r="V55" s="178"/>
      <c r="W55" s="163"/>
      <c r="X55" s="181"/>
      <c r="Y55" s="178"/>
      <c r="Z55" s="187"/>
      <c r="AA55" s="20"/>
    </row>
    <row r="56" spans="1:27" ht="15" customHeight="1" x14ac:dyDescent="0.25">
      <c r="A56" s="16"/>
      <c r="B56" s="413">
        <v>4</v>
      </c>
      <c r="C56" s="413">
        <f t="shared" ref="C56:D58" si="1">+C18</f>
        <v>164</v>
      </c>
      <c r="D56" s="414">
        <f t="shared" si="1"/>
        <v>1233533000</v>
      </c>
      <c r="E56" s="410"/>
      <c r="H56" s="13"/>
      <c r="I56" s="13"/>
      <c r="L56" s="23"/>
      <c r="M56" s="20"/>
      <c r="P56" s="23"/>
      <c r="V56" s="178"/>
      <c r="W56" s="163"/>
      <c r="X56" s="181"/>
      <c r="Y56" s="178"/>
      <c r="Z56" s="187"/>
      <c r="AA56" s="20"/>
    </row>
    <row r="57" spans="1:27" ht="15" customHeight="1" x14ac:dyDescent="0.25">
      <c r="A57" s="16"/>
      <c r="B57" s="413">
        <v>5</v>
      </c>
      <c r="C57" s="413">
        <f t="shared" si="1"/>
        <v>111</v>
      </c>
      <c r="D57" s="414">
        <f t="shared" si="1"/>
        <v>738564000</v>
      </c>
      <c r="E57" s="410"/>
      <c r="H57" s="13"/>
      <c r="I57" s="13"/>
      <c r="L57" s="23"/>
      <c r="M57" s="20"/>
      <c r="P57" s="23"/>
      <c r="V57" s="178"/>
      <c r="W57" s="163"/>
      <c r="X57" s="181"/>
      <c r="Y57" s="178"/>
      <c r="Z57" s="187"/>
      <c r="AA57" s="20"/>
    </row>
    <row r="58" spans="1:27" ht="15" customHeight="1" x14ac:dyDescent="0.25">
      <c r="A58" s="16"/>
      <c r="B58" s="413">
        <v>6</v>
      </c>
      <c r="C58" s="413">
        <f t="shared" si="1"/>
        <v>40</v>
      </c>
      <c r="D58" s="414">
        <f t="shared" si="1"/>
        <v>240282000</v>
      </c>
      <c r="H58" s="13"/>
      <c r="I58" s="13"/>
      <c r="L58" s="23"/>
      <c r="M58" s="20"/>
      <c r="P58" s="23"/>
      <c r="V58" s="178"/>
      <c r="W58" s="163"/>
      <c r="X58" s="181"/>
      <c r="Y58" s="178"/>
      <c r="Z58" s="187"/>
      <c r="AA58" s="20"/>
    </row>
    <row r="59" spans="1:27" ht="15" customHeight="1" x14ac:dyDescent="0.25">
      <c r="A59" s="16"/>
      <c r="B59" s="466" t="s">
        <v>6</v>
      </c>
      <c r="C59" s="409">
        <f>SUM(C52:C58)</f>
        <v>4255</v>
      </c>
      <c r="D59" s="464">
        <f>SUM(D52:D58)</f>
        <v>48254344858.18</v>
      </c>
      <c r="H59" s="13"/>
      <c r="I59" s="13"/>
      <c r="L59" s="23"/>
      <c r="M59" s="20"/>
      <c r="P59" s="23"/>
      <c r="V59" s="178"/>
      <c r="W59" s="163"/>
      <c r="X59" s="181"/>
      <c r="Y59" s="178"/>
      <c r="Z59" s="187"/>
      <c r="AA59" s="20"/>
    </row>
    <row r="60" spans="1:27" ht="15" customHeight="1" x14ac:dyDescent="0.25">
      <c r="A60" s="16"/>
      <c r="B60" s="582" t="s">
        <v>293</v>
      </c>
      <c r="G60" s="20"/>
      <c r="H60" s="13"/>
      <c r="I60" s="13"/>
      <c r="J60" s="13"/>
      <c r="Y60" s="181"/>
      <c r="Z60" s="178"/>
      <c r="AA60" s="187"/>
    </row>
    <row r="61" spans="1:27" ht="15" customHeight="1" x14ac:dyDescent="0.25">
      <c r="A61" s="16"/>
      <c r="B61" s="418"/>
      <c r="C61" s="417"/>
      <c r="D61" s="417"/>
      <c r="E61" s="416"/>
      <c r="H61" s="13"/>
      <c r="I61" s="13"/>
      <c r="J61" s="13"/>
      <c r="Y61" s="181"/>
      <c r="Z61" s="178"/>
      <c r="AA61" s="187"/>
    </row>
    <row r="62" spans="1:27" ht="15" customHeight="1" x14ac:dyDescent="0.25">
      <c r="A62" s="16"/>
      <c r="B62" s="418"/>
      <c r="C62" s="417"/>
      <c r="D62" s="417"/>
      <c r="E62" s="416"/>
      <c r="G62" s="64"/>
      <c r="Y62" s="181"/>
      <c r="Z62" s="178"/>
      <c r="AA62" s="187"/>
    </row>
    <row r="63" spans="1:27" ht="15" customHeight="1" x14ac:dyDescent="0.25">
      <c r="A63" s="16"/>
      <c r="B63" s="418"/>
      <c r="C63" s="422"/>
      <c r="D63" s="422"/>
      <c r="E63" s="416"/>
      <c r="G63" s="176"/>
      <c r="Y63" s="181"/>
      <c r="Z63" s="178"/>
      <c r="AA63" s="187"/>
    </row>
    <row r="64" spans="1:27" ht="15" customHeight="1" x14ac:dyDescent="0.25">
      <c r="A64" s="16"/>
      <c r="B64" s="418"/>
      <c r="C64" s="419"/>
      <c r="D64" s="419"/>
      <c r="E64" s="574"/>
      <c r="I64" s="60"/>
      <c r="Y64" s="181"/>
      <c r="Z64" s="178"/>
      <c r="AA64" s="187"/>
    </row>
    <row r="65" spans="1:29" ht="15" customHeight="1" x14ac:dyDescent="0.25">
      <c r="A65" s="16"/>
      <c r="B65" s="418"/>
      <c r="C65" s="419"/>
      <c r="D65" s="419"/>
      <c r="E65" s="416"/>
      <c r="I65" s="60"/>
      <c r="Y65" s="181"/>
      <c r="Z65" s="178"/>
      <c r="AA65" s="187"/>
    </row>
    <row r="66" spans="1:29" ht="33.75" customHeight="1" x14ac:dyDescent="0.25">
      <c r="A66" s="16"/>
      <c r="B66" s="704" t="s">
        <v>158</v>
      </c>
      <c r="C66" s="704"/>
      <c r="D66" s="704"/>
      <c r="E66" s="695"/>
      <c r="Y66" s="181"/>
      <c r="Z66" s="178"/>
      <c r="AA66" s="187"/>
    </row>
    <row r="67" spans="1:29" ht="15" customHeight="1" x14ac:dyDescent="0.25">
      <c r="A67" s="16"/>
      <c r="B67" s="418"/>
      <c r="C67" s="419"/>
      <c r="D67" s="419"/>
      <c r="E67" s="416"/>
      <c r="I67" s="3"/>
      <c r="J67" s="3"/>
      <c r="X67" s="723" t="s">
        <v>158</v>
      </c>
      <c r="Y67" s="723"/>
      <c r="Z67" s="723"/>
      <c r="AA67" s="187"/>
    </row>
    <row r="68" spans="1:29" ht="15" customHeight="1" x14ac:dyDescent="0.25">
      <c r="A68" s="16"/>
      <c r="B68" s="465" t="s">
        <v>57</v>
      </c>
      <c r="C68" s="411" t="s">
        <v>3</v>
      </c>
      <c r="D68" s="463" t="s">
        <v>103</v>
      </c>
      <c r="E68" s="487"/>
      <c r="G68" s="3"/>
      <c r="I68" s="3"/>
      <c r="L68" s="23"/>
      <c r="M68" s="20"/>
      <c r="P68" s="65"/>
      <c r="Q68" s="65"/>
      <c r="R68" s="65"/>
      <c r="S68" s="65"/>
      <c r="T68" s="65"/>
      <c r="U68" s="65"/>
      <c r="V68" s="181"/>
      <c r="W68" s="190" t="s">
        <v>53</v>
      </c>
      <c r="X68" s="191">
        <v>591</v>
      </c>
      <c r="Y68" s="192">
        <v>7442077050.1399889</v>
      </c>
      <c r="AA68" s="20"/>
    </row>
    <row r="69" spans="1:29" ht="14.25" customHeight="1" x14ac:dyDescent="0.25">
      <c r="A69" s="16"/>
      <c r="B69" s="423" t="s">
        <v>53</v>
      </c>
      <c r="C69" s="420">
        <v>1317</v>
      </c>
      <c r="D69" s="414">
        <v>18090005380.499992</v>
      </c>
      <c r="E69" s="487"/>
      <c r="G69" s="3"/>
      <c r="I69" s="3"/>
      <c r="L69" s="23"/>
      <c r="M69" s="20"/>
      <c r="P69" s="65"/>
      <c r="Q69" s="65"/>
      <c r="R69" s="65"/>
      <c r="S69" s="65"/>
      <c r="T69" s="65"/>
      <c r="U69" s="65"/>
      <c r="V69" s="181"/>
      <c r="W69" s="190" t="s">
        <v>54</v>
      </c>
      <c r="X69" s="191">
        <v>675</v>
      </c>
      <c r="Y69" s="192">
        <v>7369158625.5999956</v>
      </c>
      <c r="AA69" s="20"/>
    </row>
    <row r="70" spans="1:29" ht="15" customHeight="1" x14ac:dyDescent="0.25">
      <c r="A70" s="16"/>
      <c r="B70" s="424" t="s">
        <v>54</v>
      </c>
      <c r="C70" s="420">
        <v>1317</v>
      </c>
      <c r="D70" s="414">
        <v>15513475604.500015</v>
      </c>
      <c r="E70" s="487"/>
      <c r="G70" s="3"/>
      <c r="I70" s="3"/>
      <c r="L70" s="23"/>
      <c r="M70" s="20"/>
      <c r="P70" s="65"/>
      <c r="Q70" s="65"/>
      <c r="R70" s="65"/>
      <c r="S70" s="65"/>
      <c r="T70" s="65"/>
      <c r="U70" s="65"/>
      <c r="V70" s="181"/>
      <c r="W70" s="190" t="s">
        <v>55</v>
      </c>
      <c r="X70" s="191">
        <v>974</v>
      </c>
      <c r="Y70" s="192">
        <v>7460442211.6399994</v>
      </c>
      <c r="AA70" s="20"/>
    </row>
    <row r="71" spans="1:29" ht="15" customHeight="1" x14ac:dyDescent="0.25">
      <c r="A71" s="16"/>
      <c r="B71" s="424" t="s">
        <v>55</v>
      </c>
      <c r="C71" s="420">
        <v>1621</v>
      </c>
      <c r="D71" s="414">
        <v>14650863873.179995</v>
      </c>
      <c r="E71" s="487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88"/>
      <c r="W71" s="183" t="s">
        <v>29</v>
      </c>
      <c r="X71" s="184">
        <f>SUM(X68:X70)</f>
        <v>2240</v>
      </c>
      <c r="Y71" s="185">
        <f>SUM(Y68:Y70)</f>
        <v>22271677887.379982</v>
      </c>
      <c r="AA71" s="20"/>
    </row>
    <row r="72" spans="1:29" ht="15" customHeight="1" x14ac:dyDescent="0.25">
      <c r="A72" s="16"/>
      <c r="B72" s="467" t="s">
        <v>6</v>
      </c>
      <c r="C72" s="409">
        <f>SUM(C69:C71)</f>
        <v>4255</v>
      </c>
      <c r="D72" s="464">
        <f>SUM(D69:D71)</f>
        <v>48254344858.18</v>
      </c>
      <c r="E72" s="487"/>
      <c r="G72" s="3"/>
      <c r="I72" s="3"/>
      <c r="L72" s="23"/>
      <c r="M72" s="20"/>
      <c r="N72" s="65"/>
      <c r="O72" s="23"/>
      <c r="P72" s="24"/>
      <c r="Q72" s="24"/>
      <c r="R72" s="24"/>
      <c r="S72" s="24"/>
      <c r="T72" s="24"/>
      <c r="U72" s="24"/>
      <c r="V72" s="178"/>
      <c r="W72" s="163"/>
      <c r="X72" s="179"/>
      <c r="Y72" s="178"/>
      <c r="AA72" s="20"/>
    </row>
    <row r="73" spans="1:29" ht="15" customHeight="1" x14ac:dyDescent="0.25">
      <c r="A73" s="16"/>
      <c r="B73" s="582" t="s">
        <v>293</v>
      </c>
      <c r="C73" s="538"/>
      <c r="D73" s="583"/>
      <c r="E73" s="487"/>
      <c r="G73" s="3"/>
      <c r="I73" s="3"/>
      <c r="L73" s="23"/>
      <c r="M73" s="20"/>
      <c r="N73" s="65"/>
      <c r="O73" s="23"/>
      <c r="P73" s="24"/>
      <c r="Q73" s="24"/>
      <c r="R73" s="24"/>
      <c r="S73" s="24"/>
      <c r="T73" s="24"/>
      <c r="U73" s="24"/>
      <c r="V73" s="178"/>
      <c r="W73" s="163"/>
      <c r="X73" s="179"/>
      <c r="Y73" s="178"/>
      <c r="AA73" s="20"/>
    </row>
    <row r="74" spans="1:29" ht="15" customHeight="1" x14ac:dyDescent="0.25">
      <c r="A74" s="16"/>
      <c r="B74" s="487" t="s">
        <v>56</v>
      </c>
      <c r="C74" s="425"/>
      <c r="D74" s="425"/>
      <c r="E74" s="697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79"/>
      <c r="Z74" s="178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79"/>
      <c r="Z75" s="178"/>
      <c r="AC75" s="17"/>
    </row>
    <row r="76" spans="1:29" ht="15" customHeight="1" x14ac:dyDescent="0.25">
      <c r="A76" s="16"/>
      <c r="B76" s="707" t="s">
        <v>304</v>
      </c>
      <c r="C76" s="708"/>
      <c r="D76" s="709"/>
      <c r="E76" s="698"/>
      <c r="F76" s="12"/>
      <c r="G76" s="66"/>
      <c r="I76" s="3"/>
      <c r="J76" s="3"/>
      <c r="Q76" s="24"/>
      <c r="R76" s="24"/>
      <c r="S76" s="24"/>
      <c r="T76" s="24"/>
      <c r="U76" s="24"/>
      <c r="V76" s="24"/>
      <c r="Y76" s="179"/>
      <c r="Z76" s="178"/>
      <c r="AC76" s="17"/>
    </row>
    <row r="77" spans="1:29" ht="15" customHeight="1" x14ac:dyDescent="0.25">
      <c r="A77" s="16"/>
      <c r="B77" s="584" t="s">
        <v>53</v>
      </c>
      <c r="C77" s="710" t="s">
        <v>305</v>
      </c>
      <c r="D77" s="710"/>
      <c r="E77" s="699"/>
      <c r="G77" s="20"/>
      <c r="H77" s="20"/>
      <c r="Q77" s="24"/>
      <c r="R77" s="24"/>
      <c r="S77" s="24"/>
      <c r="T77" s="24"/>
      <c r="U77" s="24"/>
      <c r="V77" s="24"/>
      <c r="X77" s="193"/>
      <c r="Y77" s="179"/>
      <c r="Z77" s="178"/>
      <c r="AC77" s="17"/>
    </row>
    <row r="78" spans="1:29" ht="26.25" customHeight="1" x14ac:dyDescent="0.25">
      <c r="A78" s="16"/>
      <c r="B78" s="585" t="s">
        <v>54</v>
      </c>
      <c r="C78" s="711" t="s">
        <v>306</v>
      </c>
      <c r="D78" s="711"/>
      <c r="E78" s="700"/>
      <c r="G78" s="20"/>
      <c r="H78" s="20"/>
      <c r="Q78" s="24"/>
      <c r="R78" s="24"/>
      <c r="S78" s="24"/>
      <c r="T78" s="24"/>
      <c r="U78" s="24"/>
      <c r="V78" s="24"/>
      <c r="Y78" s="179"/>
      <c r="Z78" s="178"/>
      <c r="AC78" s="17"/>
    </row>
    <row r="79" spans="1:29" ht="79.5" customHeight="1" x14ac:dyDescent="0.25">
      <c r="A79" s="16"/>
      <c r="B79" s="585" t="s">
        <v>55</v>
      </c>
      <c r="C79" s="712" t="s">
        <v>307</v>
      </c>
      <c r="D79" s="712"/>
      <c r="E79" s="701"/>
      <c r="G79" s="20"/>
      <c r="H79" s="20"/>
      <c r="Q79" s="24"/>
      <c r="R79" s="24"/>
      <c r="S79" s="24"/>
      <c r="T79" s="24"/>
      <c r="U79" s="24"/>
      <c r="V79" s="24"/>
      <c r="Y79" s="179"/>
      <c r="Z79" s="178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79"/>
      <c r="Z80" s="178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79"/>
      <c r="Z81" s="178"/>
      <c r="AC81" s="17"/>
    </row>
    <row r="82" spans="1:29" ht="15" customHeight="1" x14ac:dyDescent="0.25">
      <c r="A82" s="16"/>
      <c r="G82" s="20"/>
      <c r="H82" s="20"/>
      <c r="X82" s="178"/>
      <c r="Z82" s="178"/>
      <c r="AC82" s="17"/>
    </row>
    <row r="83" spans="1:29" ht="26.25" customHeight="1" x14ac:dyDescent="0.25">
      <c r="A83" s="27"/>
      <c r="B83" s="704" t="s">
        <v>160</v>
      </c>
      <c r="C83" s="704"/>
      <c r="D83" s="704"/>
      <c r="E83" s="696"/>
      <c r="G83" s="32"/>
      <c r="H83" s="20"/>
      <c r="X83" s="178"/>
      <c r="Z83" s="178"/>
      <c r="AC83" s="17"/>
    </row>
    <row r="84" spans="1:29" x14ac:dyDescent="0.25">
      <c r="A84" s="27"/>
      <c r="B84" s="427"/>
      <c r="C84" s="428"/>
      <c r="D84" s="428"/>
      <c r="G84" s="32"/>
      <c r="H84" s="20"/>
      <c r="Z84" s="178"/>
      <c r="AC84" s="17"/>
    </row>
    <row r="85" spans="1:29" ht="23.25" customHeight="1" x14ac:dyDescent="0.25">
      <c r="A85" s="16"/>
      <c r="B85" s="479" t="s">
        <v>159</v>
      </c>
      <c r="C85" s="411" t="s">
        <v>3</v>
      </c>
      <c r="D85" s="463" t="s">
        <v>103</v>
      </c>
      <c r="G85" s="20"/>
      <c r="H85" s="20"/>
      <c r="L85" s="23"/>
      <c r="M85" s="20"/>
      <c r="P85" s="23"/>
      <c r="V85" s="178"/>
      <c r="W85" s="724" t="s">
        <v>160</v>
      </c>
      <c r="X85" s="724"/>
      <c r="Y85" s="724"/>
      <c r="AA85" s="20"/>
      <c r="AB85" s="17"/>
    </row>
    <row r="86" spans="1:29" ht="30" customHeight="1" x14ac:dyDescent="0.25">
      <c r="A86" s="16"/>
      <c r="B86" s="429" t="s">
        <v>112</v>
      </c>
      <c r="C86" s="420">
        <f t="shared" ref="C86:C92" si="2">+X87</f>
        <v>295</v>
      </c>
      <c r="D86" s="414">
        <f>+Y87/1000000</f>
        <v>2406.857</v>
      </c>
      <c r="G86" s="20"/>
      <c r="H86" s="20"/>
      <c r="L86" s="23"/>
      <c r="M86" s="20"/>
      <c r="P86" s="23"/>
      <c r="V86" s="178"/>
      <c r="W86" s="288" t="s">
        <v>10</v>
      </c>
      <c r="X86" s="289" t="s">
        <v>5</v>
      </c>
      <c r="Y86" s="288" t="s">
        <v>4</v>
      </c>
      <c r="AA86" s="20"/>
      <c r="AB86" s="17"/>
    </row>
    <row r="87" spans="1:29" ht="30" customHeight="1" x14ac:dyDescent="0.35">
      <c r="A87" s="16"/>
      <c r="B87" s="420" t="s">
        <v>113</v>
      </c>
      <c r="C87" s="420">
        <f t="shared" si="2"/>
        <v>444</v>
      </c>
      <c r="D87" s="414">
        <f t="shared" ref="D87:D92" si="3">+Y88/1000000</f>
        <v>3825.7710000000002</v>
      </c>
      <c r="G87" s="20"/>
      <c r="H87" s="20"/>
      <c r="L87" s="23"/>
      <c r="M87" s="20"/>
      <c r="P87" s="23"/>
      <c r="V87" s="178"/>
      <c r="W87" s="364" t="s">
        <v>112</v>
      </c>
      <c r="X87" s="365">
        <v>295</v>
      </c>
      <c r="Y87" s="366">
        <v>2406857000</v>
      </c>
      <c r="AA87" s="20"/>
      <c r="AB87" s="17"/>
    </row>
    <row r="88" spans="1:29" ht="30" customHeight="1" x14ac:dyDescent="0.35">
      <c r="B88" s="429" t="s">
        <v>14</v>
      </c>
      <c r="C88" s="420">
        <f t="shared" si="2"/>
        <v>375</v>
      </c>
      <c r="D88" s="414">
        <f t="shared" si="3"/>
        <v>3307.4319999999998</v>
      </c>
      <c r="G88" s="20"/>
      <c r="H88" s="20"/>
      <c r="L88" s="23"/>
      <c r="M88" s="20"/>
      <c r="P88" s="23"/>
      <c r="V88" s="178"/>
      <c r="W88" s="364" t="s">
        <v>113</v>
      </c>
      <c r="X88" s="365">
        <v>444</v>
      </c>
      <c r="Y88" s="366">
        <v>3825771000</v>
      </c>
      <c r="AA88" s="20"/>
      <c r="AB88" s="17"/>
    </row>
    <row r="89" spans="1:29" ht="30" customHeight="1" x14ac:dyDescent="0.35">
      <c r="A89" s="16"/>
      <c r="B89" s="420" t="s">
        <v>15</v>
      </c>
      <c r="C89" s="420">
        <f t="shared" si="2"/>
        <v>214</v>
      </c>
      <c r="D89" s="414">
        <f t="shared" si="3"/>
        <v>1867.548</v>
      </c>
      <c r="G89" s="20"/>
      <c r="H89" s="20"/>
      <c r="L89" s="23"/>
      <c r="M89" s="20"/>
      <c r="P89" s="23"/>
      <c r="V89" s="178"/>
      <c r="W89" s="364" t="s">
        <v>14</v>
      </c>
      <c r="X89" s="365">
        <v>375</v>
      </c>
      <c r="Y89" s="366">
        <v>3307432000</v>
      </c>
      <c r="AA89" s="20"/>
      <c r="AB89" s="17"/>
    </row>
    <row r="90" spans="1:29" ht="30" customHeight="1" x14ac:dyDescent="0.35">
      <c r="A90" s="16"/>
      <c r="B90" s="429" t="s">
        <v>16</v>
      </c>
      <c r="C90" s="420">
        <f t="shared" si="2"/>
        <v>627</v>
      </c>
      <c r="D90" s="414">
        <f t="shared" si="3"/>
        <v>5519.7520000000004</v>
      </c>
      <c r="G90" s="20"/>
      <c r="H90" s="20"/>
      <c r="L90" s="23"/>
      <c r="M90" s="20"/>
      <c r="P90" s="23"/>
      <c r="V90" s="178"/>
      <c r="W90" s="364" t="s">
        <v>15</v>
      </c>
      <c r="X90" s="365">
        <v>214</v>
      </c>
      <c r="Y90" s="366">
        <v>1867548000</v>
      </c>
      <c r="AA90" s="20"/>
      <c r="AB90" s="17"/>
    </row>
    <row r="91" spans="1:29" ht="30" customHeight="1" x14ac:dyDescent="0.35">
      <c r="A91" s="16"/>
      <c r="B91" s="420" t="s">
        <v>18</v>
      </c>
      <c r="C91" s="420">
        <f t="shared" si="2"/>
        <v>681</v>
      </c>
      <c r="D91" s="414">
        <f t="shared" si="3"/>
        <v>6114.4139999999998</v>
      </c>
      <c r="G91" s="20"/>
      <c r="H91" s="20"/>
      <c r="L91" s="23"/>
      <c r="M91" s="20"/>
      <c r="P91" s="23"/>
      <c r="V91" s="178"/>
      <c r="W91" s="364" t="s">
        <v>16</v>
      </c>
      <c r="X91" s="365">
        <v>627</v>
      </c>
      <c r="Y91" s="366">
        <v>5519752000</v>
      </c>
      <c r="AA91" s="20"/>
      <c r="AB91" s="17"/>
    </row>
    <row r="92" spans="1:29" ht="30" customHeight="1" x14ac:dyDescent="0.35">
      <c r="A92" s="16"/>
      <c r="B92" s="429" t="s">
        <v>17</v>
      </c>
      <c r="C92" s="420">
        <f t="shared" si="2"/>
        <v>761</v>
      </c>
      <c r="D92" s="414">
        <f t="shared" si="3"/>
        <v>6756.02</v>
      </c>
      <c r="G92" s="20"/>
      <c r="H92" s="20"/>
      <c r="L92" s="23"/>
      <c r="M92" s="20"/>
      <c r="P92" s="23"/>
      <c r="V92" s="178"/>
      <c r="W92" s="364" t="s">
        <v>18</v>
      </c>
      <c r="X92" s="365">
        <v>681</v>
      </c>
      <c r="Y92" s="366">
        <v>6114414000</v>
      </c>
      <c r="AA92" s="20"/>
      <c r="AB92" s="17"/>
    </row>
    <row r="93" spans="1:29" x14ac:dyDescent="0.35">
      <c r="A93" s="16"/>
      <c r="B93" s="468" t="s">
        <v>6</v>
      </c>
      <c r="C93" s="409">
        <f>SUM(C86:C92)</f>
        <v>3397</v>
      </c>
      <c r="D93" s="464">
        <f>SUM(D86:D92)</f>
        <v>29797.794000000002</v>
      </c>
      <c r="G93" s="20"/>
      <c r="H93" s="20"/>
      <c r="L93" s="23"/>
      <c r="M93" s="20"/>
      <c r="P93" s="23"/>
      <c r="V93" s="178"/>
      <c r="W93" s="364" t="s">
        <v>17</v>
      </c>
      <c r="X93" s="365">
        <v>761</v>
      </c>
      <c r="Y93" s="366">
        <v>6756020000</v>
      </c>
      <c r="AA93" s="20"/>
      <c r="AB93" s="17"/>
    </row>
    <row r="94" spans="1:29" x14ac:dyDescent="0.25">
      <c r="A94" s="16"/>
      <c r="G94" s="20"/>
      <c r="H94" s="20"/>
      <c r="W94" s="290"/>
      <c r="X94" s="292">
        <f>SUM(X87:X93)</f>
        <v>3397</v>
      </c>
      <c r="Y94" s="291">
        <f>SUM(Y87:Y93)</f>
        <v>29797794000</v>
      </c>
      <c r="AC94" s="17"/>
    </row>
    <row r="95" spans="1:29" x14ac:dyDescent="0.25">
      <c r="A95" s="16"/>
      <c r="G95" s="20"/>
      <c r="H95" s="20"/>
      <c r="Z95" s="178"/>
      <c r="AC95" s="17"/>
    </row>
    <row r="96" spans="1:29" x14ac:dyDescent="0.25">
      <c r="A96" s="27"/>
      <c r="B96" s="427"/>
      <c r="C96" s="428"/>
      <c r="D96" s="428"/>
      <c r="G96" s="32"/>
      <c r="H96" s="32"/>
      <c r="I96" s="32"/>
      <c r="J96" s="32"/>
      <c r="Z96" s="178"/>
      <c r="AC96" s="17"/>
    </row>
    <row r="97" spans="1:31" ht="27" customHeight="1" x14ac:dyDescent="0.25">
      <c r="A97" s="27"/>
      <c r="B97" s="704" t="s">
        <v>161</v>
      </c>
      <c r="C97" s="704"/>
      <c r="D97" s="704"/>
      <c r="E97" s="696"/>
      <c r="G97" s="32"/>
      <c r="H97" s="32"/>
      <c r="I97" s="32"/>
      <c r="J97" s="32"/>
      <c r="X97" s="725" t="s">
        <v>161</v>
      </c>
      <c r="Y97" s="725"/>
      <c r="Z97" s="725"/>
      <c r="AC97" s="17"/>
    </row>
    <row r="98" spans="1:31" ht="12.75" customHeight="1" x14ac:dyDescent="0.25">
      <c r="A98" s="27"/>
      <c r="B98" s="427"/>
      <c r="C98" s="428"/>
      <c r="D98" s="428"/>
      <c r="G98" s="32"/>
      <c r="H98" s="32"/>
      <c r="I98" s="32"/>
      <c r="J98" s="32"/>
      <c r="X98" s="725"/>
      <c r="Y98" s="725"/>
      <c r="Z98" s="725"/>
      <c r="AC98" s="17"/>
    </row>
    <row r="99" spans="1:31" ht="31.5" customHeight="1" x14ac:dyDescent="0.25">
      <c r="A99" s="16"/>
      <c r="B99" s="479" t="s">
        <v>114</v>
      </c>
      <c r="C99" s="411" t="s">
        <v>3</v>
      </c>
      <c r="D99" s="463" t="s">
        <v>103</v>
      </c>
      <c r="F99" s="32"/>
      <c r="G99" s="32"/>
      <c r="H99" s="32"/>
      <c r="I99" s="32"/>
      <c r="L99" s="23"/>
      <c r="M99" s="20"/>
      <c r="P99" s="23"/>
      <c r="V99" s="178"/>
      <c r="W99" s="293" t="s">
        <v>10</v>
      </c>
      <c r="X99" s="296" t="s">
        <v>5</v>
      </c>
      <c r="Y99" s="293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29" t="s">
        <v>112</v>
      </c>
      <c r="C100" s="420">
        <f t="shared" ref="C100:C106" si="4">+X100</f>
        <v>154</v>
      </c>
      <c r="D100" s="430">
        <f t="shared" ref="D100:D106" si="5">+Y100/1000000</f>
        <v>5365.9675135400003</v>
      </c>
      <c r="E100" s="420"/>
      <c r="F100" s="43"/>
      <c r="G100" s="43"/>
      <c r="H100" s="43"/>
      <c r="I100" s="43"/>
      <c r="L100" s="44"/>
      <c r="P100" s="44"/>
      <c r="Q100" s="44"/>
      <c r="R100" s="44"/>
      <c r="S100" s="44"/>
      <c r="T100" s="44"/>
      <c r="U100" s="44"/>
      <c r="V100" s="160"/>
      <c r="W100" s="364" t="s">
        <v>112</v>
      </c>
      <c r="X100" s="365">
        <v>154</v>
      </c>
      <c r="Y100" s="366">
        <v>5365967513.54</v>
      </c>
      <c r="Z100" s="159" t="s">
        <v>112</v>
      </c>
      <c r="AA100" s="20">
        <v>259</v>
      </c>
      <c r="AB100" s="17">
        <v>7886817938.5699997</v>
      </c>
      <c r="AC100" s="20"/>
      <c r="AE100" s="47"/>
    </row>
    <row r="101" spans="1:31" s="37" customFormat="1" ht="30" customHeight="1" x14ac:dyDescent="0.35">
      <c r="A101" s="35"/>
      <c r="B101" s="420" t="s">
        <v>113</v>
      </c>
      <c r="C101" s="420">
        <f t="shared" si="4"/>
        <v>100</v>
      </c>
      <c r="D101" s="430">
        <f>+Y101/1000000</f>
        <v>2017.51946475</v>
      </c>
      <c r="E101" s="420"/>
      <c r="F101" s="43"/>
      <c r="G101" s="43"/>
      <c r="H101" s="43"/>
      <c r="I101" s="43"/>
      <c r="L101" s="44"/>
      <c r="P101" s="44"/>
      <c r="Q101" s="44"/>
      <c r="R101" s="44"/>
      <c r="S101" s="44"/>
      <c r="T101" s="44"/>
      <c r="U101" s="44"/>
      <c r="V101" s="160"/>
      <c r="W101" s="364" t="s">
        <v>113</v>
      </c>
      <c r="X101" s="365">
        <v>100</v>
      </c>
      <c r="Y101" s="366">
        <v>2017519464.75</v>
      </c>
      <c r="Z101" s="159" t="s">
        <v>113</v>
      </c>
      <c r="AA101" s="20">
        <v>224</v>
      </c>
      <c r="AB101" s="17">
        <v>4979474721.960001</v>
      </c>
      <c r="AC101" s="20"/>
      <c r="AE101" s="47"/>
    </row>
    <row r="102" spans="1:31" s="37" customFormat="1" ht="30" customHeight="1" x14ac:dyDescent="0.35">
      <c r="B102" s="429" t="s">
        <v>14</v>
      </c>
      <c r="C102" s="420">
        <f t="shared" si="4"/>
        <v>37</v>
      </c>
      <c r="D102" s="430">
        <f t="shared" si="5"/>
        <v>683.60212723000006</v>
      </c>
      <c r="E102" s="420"/>
      <c r="F102" s="43"/>
      <c r="G102" s="43"/>
      <c r="H102" s="43"/>
      <c r="I102" s="43"/>
      <c r="L102" s="44"/>
      <c r="P102" s="44"/>
      <c r="Q102" s="44"/>
      <c r="R102" s="44"/>
      <c r="S102" s="44"/>
      <c r="T102" s="44"/>
      <c r="U102" s="44"/>
      <c r="V102" s="160"/>
      <c r="W102" s="364" t="s">
        <v>14</v>
      </c>
      <c r="X102" s="365">
        <v>37</v>
      </c>
      <c r="Y102" s="366">
        <v>683602127.23000002</v>
      </c>
      <c r="Z102" s="159" t="s">
        <v>14</v>
      </c>
      <c r="AA102" s="20">
        <v>193</v>
      </c>
      <c r="AB102" s="17">
        <v>5356249269.6599998</v>
      </c>
      <c r="AC102" s="20"/>
      <c r="AE102" s="47"/>
    </row>
    <row r="103" spans="1:31" s="37" customFormat="1" ht="30" customHeight="1" x14ac:dyDescent="0.35">
      <c r="A103" s="35"/>
      <c r="B103" s="420" t="s">
        <v>15</v>
      </c>
      <c r="C103" s="420">
        <f t="shared" si="4"/>
        <v>117</v>
      </c>
      <c r="D103" s="430">
        <f t="shared" si="5"/>
        <v>2219.39925795</v>
      </c>
      <c r="E103" s="420"/>
      <c r="F103" s="43"/>
      <c r="G103" s="43"/>
      <c r="H103" s="43"/>
      <c r="I103" s="43"/>
      <c r="L103" s="44"/>
      <c r="P103" s="44"/>
      <c r="Q103" s="44"/>
      <c r="R103" s="44"/>
      <c r="S103" s="44"/>
      <c r="T103" s="44"/>
      <c r="U103" s="44"/>
      <c r="V103" s="160"/>
      <c r="W103" s="364" t="s">
        <v>15</v>
      </c>
      <c r="X103" s="365">
        <v>117</v>
      </c>
      <c r="Y103" s="366">
        <v>2219399257.9499998</v>
      </c>
      <c r="Z103" s="159" t="s">
        <v>15</v>
      </c>
      <c r="AA103" s="20">
        <v>51</v>
      </c>
      <c r="AB103" s="17">
        <v>1061698184.77</v>
      </c>
      <c r="AC103" s="20"/>
      <c r="AE103" s="47"/>
    </row>
    <row r="104" spans="1:31" s="37" customFormat="1" ht="30" customHeight="1" x14ac:dyDescent="0.35">
      <c r="A104" s="35"/>
      <c r="B104" s="429" t="s">
        <v>16</v>
      </c>
      <c r="C104" s="420">
        <f t="shared" si="4"/>
        <v>233</v>
      </c>
      <c r="D104" s="430">
        <f t="shared" si="5"/>
        <v>4137.97855437</v>
      </c>
      <c r="E104" s="420"/>
      <c r="F104" s="43"/>
      <c r="G104" s="43"/>
      <c r="H104" s="43"/>
      <c r="I104" s="43"/>
      <c r="L104" s="44"/>
      <c r="P104" s="44"/>
      <c r="Q104" s="44"/>
      <c r="R104" s="44"/>
      <c r="S104" s="44"/>
      <c r="T104" s="44"/>
      <c r="U104" s="44"/>
      <c r="V104" s="160"/>
      <c r="W104" s="364" t="s">
        <v>16</v>
      </c>
      <c r="X104" s="365">
        <v>233</v>
      </c>
      <c r="Y104" s="366">
        <v>4137978554.3699999</v>
      </c>
      <c r="Z104" s="159" t="s">
        <v>16</v>
      </c>
      <c r="AA104" s="20">
        <v>128</v>
      </c>
      <c r="AB104" s="17">
        <v>2202084410.4499998</v>
      </c>
      <c r="AC104" s="20"/>
      <c r="AE104" s="47"/>
    </row>
    <row r="105" spans="1:31" s="37" customFormat="1" ht="30" customHeight="1" x14ac:dyDescent="0.35">
      <c r="A105" s="35"/>
      <c r="B105" s="420" t="s">
        <v>18</v>
      </c>
      <c r="C105" s="420">
        <f t="shared" si="4"/>
        <v>124</v>
      </c>
      <c r="D105" s="430">
        <f t="shared" si="5"/>
        <v>2356.7979841700003</v>
      </c>
      <c r="E105" s="420"/>
      <c r="F105" s="43"/>
      <c r="G105" s="43"/>
      <c r="H105" s="43"/>
      <c r="I105" s="43"/>
      <c r="L105" s="44"/>
      <c r="P105" s="44"/>
      <c r="Q105" s="44"/>
      <c r="R105" s="44"/>
      <c r="S105" s="44"/>
      <c r="T105" s="44"/>
      <c r="U105" s="44"/>
      <c r="V105" s="160"/>
      <c r="W105" s="364" t="s">
        <v>18</v>
      </c>
      <c r="X105" s="365">
        <v>124</v>
      </c>
      <c r="Y105" s="366">
        <v>2356797984.1700001</v>
      </c>
      <c r="Z105" s="159" t="s">
        <v>18</v>
      </c>
      <c r="AA105" s="20">
        <v>283</v>
      </c>
      <c r="AB105" s="17">
        <v>5192751854.0900002</v>
      </c>
      <c r="AC105" s="20"/>
      <c r="AE105" s="47"/>
    </row>
    <row r="106" spans="1:31" s="37" customFormat="1" ht="30" customHeight="1" x14ac:dyDescent="0.35">
      <c r="A106" s="35"/>
      <c r="B106" s="429" t="s">
        <v>17</v>
      </c>
      <c r="C106" s="420">
        <f t="shared" si="4"/>
        <v>93</v>
      </c>
      <c r="D106" s="430">
        <f t="shared" si="5"/>
        <v>1675.28595617</v>
      </c>
      <c r="E106" s="420"/>
      <c r="F106" s="43"/>
      <c r="G106" s="43"/>
      <c r="H106" s="43"/>
      <c r="I106" s="43"/>
      <c r="L106" s="44"/>
      <c r="P106" s="44"/>
      <c r="Q106" s="44"/>
      <c r="R106" s="44"/>
      <c r="S106" s="44"/>
      <c r="T106" s="44"/>
      <c r="U106" s="44"/>
      <c r="V106" s="160"/>
      <c r="W106" s="364" t="s">
        <v>17</v>
      </c>
      <c r="X106" s="365">
        <v>93</v>
      </c>
      <c r="Y106" s="366">
        <v>1675285956.1700001</v>
      </c>
      <c r="Z106" s="159" t="s">
        <v>17</v>
      </c>
      <c r="AA106" s="20">
        <v>117</v>
      </c>
      <c r="AB106" s="17">
        <v>2390881097.71</v>
      </c>
      <c r="AC106" s="20"/>
      <c r="AE106" s="47"/>
    </row>
    <row r="107" spans="1:31" x14ac:dyDescent="0.25">
      <c r="A107" s="16"/>
      <c r="B107" s="468" t="s">
        <v>6</v>
      </c>
      <c r="C107" s="409">
        <f>SUM(C100:C106)</f>
        <v>858</v>
      </c>
      <c r="D107" s="464">
        <f>SUM(D100:D106)</f>
        <v>18456.550858180002</v>
      </c>
      <c r="F107" s="32"/>
      <c r="G107" s="32"/>
      <c r="H107" s="32"/>
      <c r="I107" s="32"/>
      <c r="L107" s="23"/>
      <c r="M107" s="20"/>
      <c r="P107" s="23"/>
      <c r="V107" s="178"/>
      <c r="W107" s="290" t="s">
        <v>6</v>
      </c>
      <c r="X107" s="294">
        <f>SUM(X100:X106)</f>
        <v>858</v>
      </c>
      <c r="Y107" s="295">
        <f>SUM(Y100:Y106)</f>
        <v>18456550858.18</v>
      </c>
      <c r="AA107" s="20"/>
      <c r="AB107" s="17"/>
      <c r="AE107" s="17"/>
    </row>
    <row r="108" spans="1:31" x14ac:dyDescent="0.25">
      <c r="A108" s="16"/>
      <c r="C108" s="431"/>
      <c r="D108" s="431"/>
      <c r="E108" s="432"/>
      <c r="G108" s="32"/>
      <c r="H108" s="32"/>
      <c r="I108" s="32"/>
      <c r="J108" s="32"/>
      <c r="Z108" s="178"/>
      <c r="AC108" s="17"/>
    </row>
    <row r="109" spans="1:31" x14ac:dyDescent="0.25">
      <c r="A109" s="27"/>
      <c r="B109" s="427"/>
      <c r="C109" s="428"/>
      <c r="D109" s="428"/>
      <c r="E109" s="433"/>
      <c r="G109" s="32"/>
      <c r="H109" s="32"/>
      <c r="I109" s="32"/>
      <c r="J109" s="32"/>
      <c r="Z109" s="178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78"/>
      <c r="AC110" s="17"/>
    </row>
    <row r="111" spans="1:31" ht="26.25" customHeight="1" x14ac:dyDescent="0.25">
      <c r="A111" s="27"/>
      <c r="B111" s="704" t="s">
        <v>162</v>
      </c>
      <c r="C111" s="704"/>
      <c r="D111" s="704"/>
      <c r="E111" s="696"/>
      <c r="G111" s="32"/>
      <c r="H111" s="32"/>
      <c r="I111" s="32"/>
      <c r="J111" s="32"/>
      <c r="Z111" s="178"/>
      <c r="AC111" s="17"/>
    </row>
    <row r="112" spans="1:31" x14ac:dyDescent="0.25">
      <c r="A112" s="16"/>
      <c r="G112" s="32"/>
      <c r="H112" s="32"/>
      <c r="I112" s="32"/>
      <c r="J112" s="32"/>
      <c r="Z112" s="178"/>
      <c r="AC112" s="17"/>
    </row>
    <row r="113" spans="1:34" ht="15" customHeight="1" x14ac:dyDescent="0.25">
      <c r="A113" s="16"/>
      <c r="B113" s="469" t="s">
        <v>115</v>
      </c>
      <c r="C113" s="411" t="s">
        <v>3</v>
      </c>
      <c r="D113" s="463" t="s">
        <v>103</v>
      </c>
      <c r="G113" s="32"/>
      <c r="H113" s="32"/>
      <c r="I113" s="32"/>
      <c r="L113" s="23"/>
      <c r="M113" s="20"/>
      <c r="P113" s="23"/>
      <c r="V113" s="178"/>
      <c r="W113" s="163"/>
      <c r="Y113" s="178"/>
      <c r="AA113" s="20"/>
      <c r="AB113" s="17"/>
    </row>
    <row r="114" spans="1:34" s="37" customFormat="1" ht="30" customHeight="1" x14ac:dyDescent="0.25">
      <c r="A114" s="35"/>
      <c r="B114" s="429" t="s">
        <v>112</v>
      </c>
      <c r="C114" s="420">
        <f>+C86+C100</f>
        <v>449</v>
      </c>
      <c r="D114" s="430">
        <f>+D86+D100</f>
        <v>7772.8245135400002</v>
      </c>
      <c r="E114" s="420"/>
      <c r="G114" s="43"/>
      <c r="H114" s="43"/>
      <c r="I114" s="43"/>
      <c r="L114" s="44"/>
      <c r="P114" s="44"/>
      <c r="Q114" s="44"/>
      <c r="R114" s="44"/>
      <c r="S114" s="44"/>
      <c r="T114" s="44"/>
      <c r="U114" s="44"/>
      <c r="V114" s="160"/>
      <c r="W114" s="159"/>
      <c r="X114" s="159"/>
      <c r="Y114" s="160"/>
      <c r="Z114" s="159"/>
      <c r="AB114" s="47"/>
    </row>
    <row r="115" spans="1:34" s="37" customFormat="1" ht="30" customHeight="1" x14ac:dyDescent="0.25">
      <c r="A115" s="35"/>
      <c r="B115" s="420" t="s">
        <v>113</v>
      </c>
      <c r="C115" s="420">
        <f t="shared" ref="C115:C120" si="6">+C87+C101</f>
        <v>544</v>
      </c>
      <c r="D115" s="430">
        <f t="shared" ref="D115:D120" si="7">+D87+D101</f>
        <v>5843.29046475</v>
      </c>
      <c r="E115" s="420"/>
      <c r="G115" s="43"/>
      <c r="H115" s="43"/>
      <c r="I115" s="43"/>
      <c r="L115" s="44"/>
      <c r="N115" s="20"/>
      <c r="P115" s="44"/>
      <c r="Q115" s="44"/>
      <c r="R115" s="44"/>
      <c r="S115" s="44"/>
      <c r="T115" s="44"/>
      <c r="U115" s="44"/>
      <c r="V115" s="160"/>
      <c r="W115" s="159"/>
      <c r="X115" s="159"/>
      <c r="Y115" s="160"/>
      <c r="Z115" s="159"/>
      <c r="AA115" s="20"/>
      <c r="AB115" s="17"/>
      <c r="AC115" s="20"/>
    </row>
    <row r="116" spans="1:34" s="37" customFormat="1" ht="30" customHeight="1" x14ac:dyDescent="0.25">
      <c r="B116" s="429" t="s">
        <v>14</v>
      </c>
      <c r="C116" s="420">
        <f>+C88+C102</f>
        <v>412</v>
      </c>
      <c r="D116" s="430">
        <f t="shared" si="7"/>
        <v>3991.0341272299997</v>
      </c>
      <c r="E116" s="420"/>
      <c r="G116" s="43"/>
      <c r="H116" s="43"/>
      <c r="I116" s="43"/>
      <c r="L116" s="44"/>
      <c r="N116" s="459"/>
      <c r="P116" s="44"/>
      <c r="Q116" s="44"/>
      <c r="R116" s="44"/>
      <c r="S116" s="44"/>
      <c r="T116" s="44"/>
      <c r="U116" s="44"/>
      <c r="V116" s="160"/>
      <c r="W116" s="159"/>
      <c r="X116" s="159"/>
      <c r="Y116" s="160"/>
      <c r="Z116" s="159"/>
      <c r="AB116" s="47"/>
    </row>
    <row r="117" spans="1:34" s="37" customFormat="1" ht="30" customHeight="1" x14ac:dyDescent="0.25">
      <c r="A117" s="35"/>
      <c r="B117" s="420" t="s">
        <v>15</v>
      </c>
      <c r="C117" s="420">
        <f t="shared" si="6"/>
        <v>331</v>
      </c>
      <c r="D117" s="430">
        <f t="shared" si="7"/>
        <v>4086.9472579499998</v>
      </c>
      <c r="E117" s="420"/>
      <c r="G117" s="43"/>
      <c r="H117" s="43"/>
      <c r="I117" s="43"/>
      <c r="L117" s="44"/>
      <c r="P117" s="44"/>
      <c r="Q117" s="44"/>
      <c r="R117" s="44"/>
      <c r="S117" s="44"/>
      <c r="T117" s="44"/>
      <c r="U117" s="44"/>
      <c r="V117" s="160"/>
      <c r="W117" s="159"/>
      <c r="X117" s="159"/>
      <c r="Y117" s="160"/>
      <c r="Z117" s="159"/>
      <c r="AA117" s="20"/>
      <c r="AB117" s="17"/>
      <c r="AC117" s="20"/>
    </row>
    <row r="118" spans="1:34" s="37" customFormat="1" ht="30" customHeight="1" x14ac:dyDescent="0.25">
      <c r="A118" s="35"/>
      <c r="B118" s="429" t="s">
        <v>16</v>
      </c>
      <c r="C118" s="420">
        <f t="shared" si="6"/>
        <v>860</v>
      </c>
      <c r="D118" s="430">
        <f t="shared" si="7"/>
        <v>9657.7305543700004</v>
      </c>
      <c r="E118" s="420"/>
      <c r="G118" s="43"/>
      <c r="H118" s="43"/>
      <c r="I118" s="43"/>
      <c r="L118" s="44"/>
      <c r="P118" s="44"/>
      <c r="Q118" s="44"/>
      <c r="R118" s="44"/>
      <c r="S118" s="44"/>
      <c r="T118" s="44"/>
      <c r="U118" s="44"/>
      <c r="V118" s="160"/>
      <c r="W118" s="159"/>
      <c r="X118" s="159"/>
      <c r="Y118" s="160"/>
      <c r="Z118" s="159"/>
      <c r="AB118" s="47"/>
    </row>
    <row r="119" spans="1:34" s="37" customFormat="1" ht="30" customHeight="1" x14ac:dyDescent="0.25">
      <c r="A119" s="35"/>
      <c r="B119" s="420" t="s">
        <v>18</v>
      </c>
      <c r="C119" s="420">
        <f t="shared" si="6"/>
        <v>805</v>
      </c>
      <c r="D119" s="430">
        <f t="shared" si="7"/>
        <v>8471.2119841700005</v>
      </c>
      <c r="E119" s="420"/>
      <c r="G119" s="43"/>
      <c r="H119" s="43"/>
      <c r="I119" s="43"/>
      <c r="L119" s="44"/>
      <c r="P119" s="44"/>
      <c r="Q119" s="44"/>
      <c r="R119" s="44"/>
      <c r="S119" s="44"/>
      <c r="T119" s="44"/>
      <c r="U119" s="44"/>
      <c r="V119" s="160"/>
      <c r="W119" s="159"/>
      <c r="X119" s="159"/>
      <c r="Y119" s="160"/>
      <c r="Z119" s="159"/>
      <c r="AA119" s="20"/>
      <c r="AB119" s="17"/>
      <c r="AC119" s="20"/>
    </row>
    <row r="120" spans="1:34" s="37" customFormat="1" ht="30" customHeight="1" x14ac:dyDescent="0.25">
      <c r="A120" s="35"/>
      <c r="B120" s="429" t="s">
        <v>17</v>
      </c>
      <c r="C120" s="420">
        <f t="shared" si="6"/>
        <v>854</v>
      </c>
      <c r="D120" s="430">
        <f t="shared" si="7"/>
        <v>8431.3059561700011</v>
      </c>
      <c r="E120" s="420"/>
      <c r="G120" s="43"/>
      <c r="H120" s="43"/>
      <c r="I120" s="43"/>
      <c r="L120" s="44"/>
      <c r="P120" s="44"/>
      <c r="Q120" s="44"/>
      <c r="R120" s="44"/>
      <c r="S120" s="44"/>
      <c r="T120" s="44"/>
      <c r="U120" s="44"/>
      <c r="V120" s="160"/>
      <c r="W120" s="159"/>
      <c r="X120" s="159"/>
      <c r="Y120" s="160"/>
      <c r="Z120" s="159"/>
      <c r="AB120" s="47"/>
    </row>
    <row r="121" spans="1:34" s="37" customFormat="1" x14ac:dyDescent="0.25">
      <c r="A121" s="35"/>
      <c r="B121" s="470" t="s">
        <v>6</v>
      </c>
      <c r="C121" s="409">
        <f>SUM(C114:C120)</f>
        <v>4255</v>
      </c>
      <c r="D121" s="464">
        <f>SUM(D114:D120)</f>
        <v>48254.344858179997</v>
      </c>
      <c r="E121" s="420"/>
      <c r="G121" s="43"/>
      <c r="H121" s="43"/>
      <c r="I121" s="43"/>
      <c r="L121" s="44"/>
      <c r="P121" s="44"/>
      <c r="Q121" s="44"/>
      <c r="R121" s="44"/>
      <c r="S121" s="44"/>
      <c r="T121" s="44"/>
      <c r="U121" s="44"/>
      <c r="V121" s="160"/>
      <c r="W121" s="159"/>
      <c r="X121" s="159"/>
      <c r="Y121" s="160"/>
      <c r="Z121" s="159"/>
      <c r="AA121" s="20"/>
      <c r="AB121" s="17"/>
      <c r="AC121" s="20"/>
    </row>
    <row r="122" spans="1:34" ht="15" customHeight="1" x14ac:dyDescent="0.25">
      <c r="A122" s="16"/>
      <c r="C122" s="431"/>
      <c r="D122" s="431"/>
      <c r="E122" s="432"/>
      <c r="G122" s="20"/>
      <c r="H122" s="32"/>
      <c r="I122" s="32"/>
      <c r="J122" s="32"/>
      <c r="Q122" s="58"/>
      <c r="R122" s="58"/>
      <c r="S122" s="58"/>
      <c r="T122" s="58"/>
      <c r="U122" s="58"/>
      <c r="V122" s="58"/>
      <c r="W122" s="160"/>
      <c r="X122" s="159"/>
      <c r="Y122" s="159"/>
      <c r="Z122" s="160"/>
      <c r="AB122" s="37"/>
      <c r="AC122" s="47"/>
      <c r="AD122" s="37"/>
    </row>
    <row r="123" spans="1:34" ht="15" customHeight="1" x14ac:dyDescent="0.25">
      <c r="A123" s="16"/>
      <c r="B123" s="434"/>
      <c r="C123" s="431"/>
      <c r="D123" s="431"/>
      <c r="E123" s="432"/>
      <c r="G123" s="20"/>
      <c r="H123" s="32"/>
      <c r="I123" s="32"/>
      <c r="J123" s="32"/>
      <c r="Q123" s="58"/>
      <c r="R123" s="58"/>
      <c r="S123" s="58"/>
      <c r="T123" s="58"/>
      <c r="U123" s="58"/>
      <c r="V123" s="58"/>
      <c r="W123" s="160"/>
      <c r="X123" s="159"/>
      <c r="Y123" s="159"/>
      <c r="Z123" s="160"/>
      <c r="AB123" s="37"/>
      <c r="AC123" s="47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0"/>
      <c r="X124" s="159"/>
      <c r="Y124" s="159"/>
      <c r="Z124" s="160"/>
      <c r="AC124" s="17"/>
    </row>
    <row r="125" spans="1:34" ht="26.25" customHeight="1" x14ac:dyDescent="0.25">
      <c r="A125" s="27"/>
      <c r="B125" s="705" t="s">
        <v>163</v>
      </c>
      <c r="C125" s="705"/>
      <c r="D125" s="705"/>
      <c r="E125" s="702"/>
      <c r="H125" s="13"/>
      <c r="I125" s="13"/>
      <c r="J125" s="13"/>
      <c r="X125" s="194"/>
      <c r="Y125" s="195"/>
      <c r="Z125" s="196"/>
    </row>
    <row r="126" spans="1:34" x14ac:dyDescent="0.25">
      <c r="A126" s="16"/>
      <c r="H126" s="13"/>
      <c r="I126" s="13"/>
      <c r="J126" s="13"/>
      <c r="X126" s="194"/>
      <c r="Y126" s="195"/>
      <c r="Z126" s="196"/>
    </row>
    <row r="127" spans="1:34" ht="15" customHeight="1" x14ac:dyDescent="0.35">
      <c r="A127" s="16"/>
      <c r="B127" s="469" t="s">
        <v>19</v>
      </c>
      <c r="C127" s="411" t="s">
        <v>3</v>
      </c>
      <c r="D127" s="463" t="s">
        <v>103</v>
      </c>
      <c r="E127" s="434"/>
      <c r="F127" s="13"/>
      <c r="H127" s="13"/>
      <c r="I127" s="13"/>
      <c r="L127" s="23"/>
      <c r="M127" s="20"/>
      <c r="P127" s="23"/>
      <c r="V127" s="178"/>
      <c r="W127" s="392" t="s">
        <v>119</v>
      </c>
      <c r="X127" s="392" t="s">
        <v>5</v>
      </c>
      <c r="Y127" s="392" t="s">
        <v>43</v>
      </c>
      <c r="AA127" s="20"/>
    </row>
    <row r="128" spans="1:34" ht="30" customHeight="1" x14ac:dyDescent="0.35">
      <c r="A128" s="16"/>
      <c r="B128" s="435" t="s">
        <v>20</v>
      </c>
      <c r="C128" s="420">
        <f>X134</f>
        <v>901</v>
      </c>
      <c r="D128" s="430">
        <f>Y134/1000000</f>
        <v>15190.817958219999</v>
      </c>
      <c r="E128" s="434"/>
      <c r="F128" s="13"/>
      <c r="H128" s="13"/>
      <c r="I128" s="13"/>
      <c r="L128" s="23"/>
      <c r="M128" s="20"/>
      <c r="N128" s="71"/>
      <c r="P128" s="23"/>
      <c r="V128" s="178"/>
      <c r="W128" s="393" t="s">
        <v>118</v>
      </c>
      <c r="X128">
        <v>283</v>
      </c>
      <c r="Y128">
        <v>2814812801.0500002</v>
      </c>
      <c r="AA128" s="20"/>
      <c r="AE128" s="92"/>
      <c r="AF128" s="129"/>
      <c r="AG128" s="129"/>
      <c r="AH128" s="129"/>
    </row>
    <row r="129" spans="1:35" s="37" customFormat="1" ht="30" customHeight="1" x14ac:dyDescent="0.35">
      <c r="A129" s="35"/>
      <c r="B129" s="435" t="s">
        <v>21</v>
      </c>
      <c r="C129" s="420">
        <f>X129</f>
        <v>2768</v>
      </c>
      <c r="D129" s="430">
        <f>Y129/1000000</f>
        <v>26901.12885343</v>
      </c>
      <c r="E129" s="420"/>
      <c r="L129" s="44"/>
      <c r="N129" s="142"/>
      <c r="P129" s="44"/>
      <c r="Q129" s="44"/>
      <c r="R129" s="44"/>
      <c r="S129" s="44"/>
      <c r="T129" s="44"/>
      <c r="U129" s="44"/>
      <c r="V129" s="181"/>
      <c r="W129" s="393" t="s">
        <v>105</v>
      </c>
      <c r="X129">
        <v>2768</v>
      </c>
      <c r="Y129">
        <v>26901128853.43</v>
      </c>
      <c r="Z129" s="163"/>
      <c r="AA129" s="20"/>
      <c r="AB129" s="20"/>
      <c r="AC129" s="20"/>
      <c r="AD129" s="20"/>
      <c r="AE129" s="143"/>
      <c r="AF129" s="129"/>
      <c r="AG129" s="129"/>
      <c r="AH129" s="129"/>
    </row>
    <row r="130" spans="1:35" s="37" customFormat="1" ht="30" customHeight="1" x14ac:dyDescent="0.35">
      <c r="A130" s="35"/>
      <c r="B130" s="435" t="s">
        <v>22</v>
      </c>
      <c r="C130" s="420">
        <f>X132</f>
        <v>246</v>
      </c>
      <c r="D130" s="430">
        <f>Y132/1000000</f>
        <v>2710.9362454799998</v>
      </c>
      <c r="E130" s="420"/>
      <c r="L130" s="44"/>
      <c r="N130" s="142"/>
      <c r="P130" s="44"/>
      <c r="Q130" s="44"/>
      <c r="R130" s="44"/>
      <c r="S130" s="44"/>
      <c r="T130" s="44"/>
      <c r="U130" s="44"/>
      <c r="V130" s="181"/>
      <c r="W130" s="393" t="s">
        <v>209</v>
      </c>
      <c r="X130">
        <v>3</v>
      </c>
      <c r="Y130">
        <v>31652000</v>
      </c>
      <c r="Z130" s="163"/>
      <c r="AA130" s="20"/>
      <c r="AB130" s="20"/>
      <c r="AC130" s="20"/>
      <c r="AD130" s="20"/>
      <c r="AE130" s="143"/>
      <c r="AF130" s="129"/>
      <c r="AG130" s="129"/>
      <c r="AH130" s="129"/>
    </row>
    <row r="131" spans="1:35" s="37" customFormat="1" ht="30" customHeight="1" x14ac:dyDescent="0.35">
      <c r="A131" s="35"/>
      <c r="B131" s="435" t="s">
        <v>23</v>
      </c>
      <c r="C131" s="420">
        <f>X128</f>
        <v>283</v>
      </c>
      <c r="D131" s="430">
        <f>Y128/1000000</f>
        <v>2814.8128010500004</v>
      </c>
      <c r="E131" s="420"/>
      <c r="L131" s="44"/>
      <c r="N131" s="142"/>
      <c r="P131" s="44"/>
      <c r="Q131" s="44"/>
      <c r="R131" s="44"/>
      <c r="S131" s="44"/>
      <c r="T131" s="44"/>
      <c r="U131" s="44"/>
      <c r="V131" s="181"/>
      <c r="W131" s="393" t="s">
        <v>120</v>
      </c>
      <c r="X131">
        <v>54</v>
      </c>
      <c r="Y131">
        <v>604997000</v>
      </c>
      <c r="Z131" s="163"/>
      <c r="AA131" s="20"/>
      <c r="AB131" s="20"/>
      <c r="AC131" s="20"/>
      <c r="AD131" s="20"/>
      <c r="AE131" s="143"/>
      <c r="AF131" s="129"/>
      <c r="AG131" s="129"/>
      <c r="AH131" s="129"/>
    </row>
    <row r="132" spans="1:35" s="37" customFormat="1" ht="30" customHeight="1" x14ac:dyDescent="0.35">
      <c r="A132" s="35"/>
      <c r="B132" s="435" t="s">
        <v>116</v>
      </c>
      <c r="C132" s="420">
        <f>X130+X131+X133</f>
        <v>57</v>
      </c>
      <c r="D132" s="430">
        <f>(Y130+Y131+Y133)/1000000</f>
        <v>636.649</v>
      </c>
      <c r="E132" s="420"/>
      <c r="L132" s="44"/>
      <c r="N132" s="142"/>
      <c r="P132" s="44"/>
      <c r="Q132" s="44"/>
      <c r="R132" s="44"/>
      <c r="S132" s="44"/>
      <c r="T132" s="44"/>
      <c r="U132" s="44"/>
      <c r="V132" s="181"/>
      <c r="W132" s="393" t="s">
        <v>106</v>
      </c>
      <c r="X132">
        <v>246</v>
      </c>
      <c r="Y132">
        <v>2710936245.48</v>
      </c>
      <c r="Z132" s="163"/>
      <c r="AA132" s="20"/>
      <c r="AB132" s="20"/>
      <c r="AC132" s="20"/>
      <c r="AD132" s="20"/>
      <c r="AE132" s="143"/>
      <c r="AF132" s="129"/>
      <c r="AG132" s="129"/>
      <c r="AH132" s="129"/>
    </row>
    <row r="133" spans="1:35" s="37" customFormat="1" ht="30" customHeight="1" x14ac:dyDescent="0.35">
      <c r="A133" s="35"/>
      <c r="B133" s="435" t="s">
        <v>117</v>
      </c>
      <c r="C133" s="420">
        <v>0</v>
      </c>
      <c r="D133" s="430">
        <v>0</v>
      </c>
      <c r="E133" s="420"/>
      <c r="L133" s="44"/>
      <c r="N133" s="142"/>
      <c r="P133" s="44"/>
      <c r="Q133" s="44"/>
      <c r="R133" s="44"/>
      <c r="S133" s="44"/>
      <c r="T133" s="44"/>
      <c r="U133" s="44"/>
      <c r="V133" s="181"/>
      <c r="W133" s="393" t="s">
        <v>125</v>
      </c>
      <c r="X133">
        <v>0</v>
      </c>
      <c r="Y133">
        <v>0</v>
      </c>
      <c r="Z133" s="163"/>
      <c r="AA133" s="20"/>
      <c r="AB133" s="20"/>
      <c r="AC133" s="20"/>
      <c r="AD133" s="20"/>
      <c r="AE133" s="143"/>
      <c r="AF133" s="129"/>
      <c r="AG133" s="129"/>
      <c r="AH133" s="129"/>
    </row>
    <row r="134" spans="1:35" s="37" customFormat="1" ht="30" customHeight="1" x14ac:dyDescent="0.35">
      <c r="A134" s="35"/>
      <c r="B134" s="435" t="s">
        <v>203</v>
      </c>
      <c r="C134" s="420">
        <v>0</v>
      </c>
      <c r="D134" s="430">
        <v>0</v>
      </c>
      <c r="E134" s="420"/>
      <c r="L134" s="44"/>
      <c r="N134" s="142"/>
      <c r="P134" s="44"/>
      <c r="Q134" s="44"/>
      <c r="R134" s="44"/>
      <c r="S134" s="44"/>
      <c r="T134" s="44"/>
      <c r="U134" s="44"/>
      <c r="V134" s="181"/>
      <c r="W134" s="393" t="s">
        <v>109</v>
      </c>
      <c r="X134">
        <v>901</v>
      </c>
      <c r="Y134">
        <v>15190817958.219999</v>
      </c>
      <c r="Z134" s="163"/>
      <c r="AA134" s="20"/>
      <c r="AB134" s="20"/>
      <c r="AC134" s="20"/>
      <c r="AD134" s="20"/>
      <c r="AE134" s="143"/>
      <c r="AF134" s="129"/>
      <c r="AG134" s="129"/>
      <c r="AH134" s="129"/>
    </row>
    <row r="135" spans="1:35" s="37" customFormat="1" x14ac:dyDescent="0.35">
      <c r="A135" s="35"/>
      <c r="B135" s="471" t="s">
        <v>6</v>
      </c>
      <c r="C135" s="436">
        <f>SUM(C128:C134)</f>
        <v>4255</v>
      </c>
      <c r="D135" s="472">
        <f>SUM(D128:D134)</f>
        <v>48254.344858179997</v>
      </c>
      <c r="E135" s="420"/>
      <c r="L135" s="44"/>
      <c r="P135" s="44"/>
      <c r="Q135" s="44"/>
      <c r="R135" s="44"/>
      <c r="S135" s="44"/>
      <c r="T135" s="44"/>
      <c r="U135" s="44"/>
      <c r="V135" s="181"/>
      <c r="W135" s="277" t="s">
        <v>6</v>
      </c>
      <c r="X135" s="278">
        <f>SUM(X128:X134)</f>
        <v>4255</v>
      </c>
      <c r="Y135" s="276">
        <f>SUM(Y128:Y134)</f>
        <v>48254344858.18</v>
      </c>
      <c r="Z135" s="163"/>
      <c r="AA135" s="20"/>
      <c r="AB135" s="20"/>
      <c r="AC135" s="20"/>
      <c r="AD135" s="20"/>
      <c r="AE135" s="143"/>
      <c r="AF135" s="129"/>
      <c r="AG135" s="129"/>
      <c r="AH135" s="129"/>
    </row>
    <row r="136" spans="1:35" ht="15" customHeight="1" x14ac:dyDescent="0.35">
      <c r="A136" s="16"/>
      <c r="F136" s="13"/>
      <c r="H136" s="13"/>
      <c r="I136" s="13"/>
      <c r="J136" s="13"/>
      <c r="AG136" s="129"/>
      <c r="AH136" s="129"/>
      <c r="AI136" s="129"/>
    </row>
    <row r="137" spans="1:35" ht="15" customHeight="1" x14ac:dyDescent="0.25">
      <c r="A137" s="16"/>
      <c r="G137" s="176"/>
      <c r="H137" s="13"/>
      <c r="I137" s="13"/>
      <c r="J137" s="13"/>
      <c r="Q137" s="24"/>
      <c r="R137" s="24"/>
      <c r="S137" s="24"/>
      <c r="T137" s="24"/>
      <c r="U137" s="24"/>
      <c r="V137" s="24"/>
      <c r="X137" s="197"/>
      <c r="Y137" s="197"/>
      <c r="Z137" s="197"/>
      <c r="AC137" s="17"/>
    </row>
    <row r="138" spans="1:35" ht="15" customHeight="1" x14ac:dyDescent="0.25">
      <c r="A138" s="16"/>
      <c r="H138" s="13"/>
      <c r="I138" s="13"/>
      <c r="J138" s="13"/>
      <c r="X138" s="197"/>
      <c r="Y138" s="197"/>
      <c r="Z138" s="197"/>
      <c r="AC138" s="17"/>
    </row>
    <row r="139" spans="1:35" ht="26.25" customHeight="1" x14ac:dyDescent="0.25">
      <c r="A139" s="27"/>
      <c r="B139" s="704" t="s">
        <v>164</v>
      </c>
      <c r="C139" s="704"/>
      <c r="D139" s="704"/>
      <c r="E139" s="704"/>
      <c r="H139" s="13"/>
      <c r="I139" s="13"/>
      <c r="J139" s="13"/>
      <c r="X139" s="197"/>
      <c r="Y139" s="197"/>
      <c r="Z139" s="197"/>
      <c r="AC139" s="17"/>
    </row>
    <row r="140" spans="1:35" x14ac:dyDescent="0.25">
      <c r="A140" s="16"/>
      <c r="D140" s="644"/>
      <c r="H140" s="13"/>
      <c r="I140" s="13"/>
      <c r="J140" s="13"/>
      <c r="X140" s="197"/>
      <c r="Y140" s="197"/>
      <c r="Z140" s="197"/>
      <c r="AC140" s="17"/>
    </row>
    <row r="141" spans="1:35" ht="15" customHeight="1" x14ac:dyDescent="0.25">
      <c r="A141" s="16"/>
      <c r="B141" s="469" t="s">
        <v>24</v>
      </c>
      <c r="C141" s="411" t="s">
        <v>3</v>
      </c>
      <c r="D141" s="473" t="s">
        <v>103</v>
      </c>
      <c r="F141" s="13"/>
      <c r="H141" s="13"/>
      <c r="I141" s="13"/>
      <c r="L141" s="23"/>
      <c r="M141" s="20"/>
      <c r="P141" s="23"/>
      <c r="V141" s="178"/>
      <c r="W141" s="163"/>
      <c r="Y141" s="178"/>
      <c r="AA141" s="20"/>
      <c r="AB141" s="17"/>
      <c r="AD141" s="23"/>
    </row>
    <row r="142" spans="1:35" ht="30" customHeight="1" x14ac:dyDescent="0.35">
      <c r="A142" s="16"/>
      <c r="B142" s="437" t="s">
        <v>26</v>
      </c>
      <c r="C142" s="420">
        <f t="shared" ref="C142:D144" si="8">X144</f>
        <v>2695</v>
      </c>
      <c r="D142" s="430">
        <f t="shared" si="8"/>
        <v>32003333970.849998</v>
      </c>
      <c r="F142" s="13"/>
      <c r="H142" s="13"/>
      <c r="I142" s="13"/>
      <c r="L142" s="23"/>
      <c r="M142" s="20"/>
      <c r="P142" s="23"/>
      <c r="V142" s="178"/>
      <c r="W142" s="390" t="s">
        <v>25</v>
      </c>
      <c r="X142" s="390" t="s">
        <v>219</v>
      </c>
      <c r="Y142" s="390" t="s">
        <v>43</v>
      </c>
      <c r="AA142" s="20"/>
      <c r="AD142" s="23"/>
    </row>
    <row r="143" spans="1:35" ht="30" customHeight="1" x14ac:dyDescent="0.35">
      <c r="A143" s="16"/>
      <c r="B143" s="437" t="s">
        <v>286</v>
      </c>
      <c r="C143" s="420">
        <f t="shared" si="8"/>
        <v>24</v>
      </c>
      <c r="D143" s="430">
        <f t="shared" si="8"/>
        <v>301117289.20999998</v>
      </c>
      <c r="F143" s="13"/>
      <c r="H143" s="13"/>
      <c r="I143" s="13"/>
      <c r="L143" s="23"/>
      <c r="M143" s="20"/>
      <c r="O143" s="5"/>
      <c r="P143" s="23"/>
      <c r="V143" s="178"/>
      <c r="W143" s="447" t="s">
        <v>25</v>
      </c>
      <c r="X143" s="447" t="s">
        <v>219</v>
      </c>
      <c r="Y143" s="447" t="s">
        <v>43</v>
      </c>
      <c r="AA143" s="20"/>
      <c r="AD143" s="23"/>
    </row>
    <row r="144" spans="1:35" ht="30" customHeight="1" x14ac:dyDescent="0.35">
      <c r="A144" s="16"/>
      <c r="B144" s="437" t="s">
        <v>27</v>
      </c>
      <c r="C144" s="420">
        <f t="shared" si="8"/>
        <v>1536</v>
      </c>
      <c r="D144" s="430">
        <f t="shared" si="8"/>
        <v>15949893598.120001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1"/>
      <c r="W144" s="391" t="s">
        <v>102</v>
      </c>
      <c r="X144">
        <v>2695</v>
      </c>
      <c r="Y144" s="454">
        <v>32003333970.849998</v>
      </c>
      <c r="AA144" s="20"/>
      <c r="AD144" s="23"/>
    </row>
    <row r="145" spans="1:30" ht="21.75" customHeight="1" x14ac:dyDescent="0.35">
      <c r="A145" s="16"/>
      <c r="B145" s="437" t="s">
        <v>166</v>
      </c>
      <c r="C145" s="420">
        <v>0</v>
      </c>
      <c r="D145" s="430">
        <v>0</v>
      </c>
      <c r="F145" s="13"/>
      <c r="H145" s="13"/>
      <c r="I145" s="13"/>
      <c r="L145" s="23"/>
      <c r="M145" s="20"/>
      <c r="O145" s="65"/>
      <c r="P145" s="18"/>
      <c r="Q145" s="18"/>
      <c r="R145" s="18"/>
      <c r="S145" s="18"/>
      <c r="T145" s="18"/>
      <c r="U145" s="18"/>
      <c r="V145" s="181"/>
      <c r="W145" s="391" t="s">
        <v>284</v>
      </c>
      <c r="X145" s="455">
        <v>24</v>
      </c>
      <c r="Y145" s="456">
        <v>301117289.20999998</v>
      </c>
      <c r="AA145" s="20"/>
      <c r="AB145" s="5"/>
      <c r="AD145" s="23"/>
    </row>
    <row r="146" spans="1:30" ht="15" customHeight="1" x14ac:dyDescent="0.25">
      <c r="A146" s="16"/>
      <c r="B146" s="469" t="s">
        <v>6</v>
      </c>
      <c r="C146" s="436">
        <f>SUM(C142:C145)</f>
        <v>4255</v>
      </c>
      <c r="D146" s="472">
        <f>SUM(D142:D145)</f>
        <v>48254344858.18</v>
      </c>
      <c r="F146" s="13"/>
      <c r="H146" s="13"/>
      <c r="I146" s="13"/>
      <c r="L146" s="23"/>
      <c r="M146" s="20"/>
      <c r="O146" s="65"/>
      <c r="P146" s="18"/>
      <c r="Q146" s="18"/>
      <c r="R146" s="18"/>
      <c r="S146" s="18"/>
      <c r="T146" s="18"/>
      <c r="U146" s="18"/>
      <c r="V146" s="181"/>
      <c r="W146" s="279" t="s">
        <v>101</v>
      </c>
      <c r="X146" s="457">
        <v>1536</v>
      </c>
      <c r="Y146" s="458">
        <v>15949893598.120001</v>
      </c>
      <c r="AA146" s="20"/>
      <c r="AB146" s="5"/>
      <c r="AD146" s="23"/>
    </row>
    <row r="147" spans="1:30" ht="15" customHeight="1" x14ac:dyDescent="0.25">
      <c r="A147" s="16"/>
      <c r="B147" s="582" t="s">
        <v>293</v>
      </c>
      <c r="C147" s="438"/>
      <c r="D147" s="438"/>
      <c r="E147" s="439"/>
      <c r="H147" s="13"/>
      <c r="I147" s="13"/>
      <c r="J147" s="13"/>
      <c r="W147" s="277" t="s">
        <v>6</v>
      </c>
      <c r="X147" s="280">
        <f>SUM(X144:X146)</f>
        <v>4255</v>
      </c>
      <c r="Y147" s="281">
        <f>SUM(Y144:Y146)</f>
        <v>48254344858.18</v>
      </c>
      <c r="AB147" s="5"/>
    </row>
    <row r="148" spans="1:30" ht="15" customHeight="1" x14ac:dyDescent="0.25">
      <c r="A148" s="16"/>
      <c r="B148" s="706" t="s">
        <v>165</v>
      </c>
      <c r="C148" s="706"/>
      <c r="D148" s="706"/>
      <c r="E148" s="703"/>
      <c r="H148" s="13"/>
      <c r="I148" s="13"/>
      <c r="J148" s="13"/>
      <c r="Z148" s="178"/>
      <c r="AC148" s="17"/>
    </row>
    <row r="149" spans="1:30" ht="29.15" customHeight="1" x14ac:dyDescent="0.25">
      <c r="A149" s="16"/>
      <c r="B149" s="706"/>
      <c r="C149" s="706"/>
      <c r="D149" s="706"/>
      <c r="E149" s="703"/>
      <c r="G149" s="68"/>
      <c r="H149" s="13"/>
      <c r="I149" s="13"/>
      <c r="J149" s="13"/>
      <c r="W149" s="189"/>
      <c r="AA149" s="165"/>
      <c r="AC149" s="17"/>
    </row>
    <row r="150" spans="1:30" ht="18" customHeight="1" x14ac:dyDescent="0.25">
      <c r="A150" s="16"/>
      <c r="B150" s="703"/>
      <c r="C150" s="703"/>
      <c r="D150" s="703"/>
      <c r="E150" s="703"/>
      <c r="H150" s="13"/>
      <c r="I150" s="13"/>
      <c r="J150" s="13"/>
      <c r="AC150" s="17"/>
    </row>
    <row r="151" spans="1:30" ht="18" customHeight="1" x14ac:dyDescent="0.25">
      <c r="A151" s="16"/>
      <c r="E151" s="488"/>
      <c r="H151" s="13"/>
      <c r="I151" s="13"/>
      <c r="J151" s="13"/>
      <c r="AC151" s="17"/>
    </row>
    <row r="152" spans="1:30" ht="18" customHeight="1" x14ac:dyDescent="0.25">
      <c r="A152" s="16"/>
      <c r="B152" s="489"/>
      <c r="C152" s="490"/>
      <c r="D152" s="490"/>
      <c r="E152" s="426"/>
      <c r="I152" s="69"/>
      <c r="J152" s="67"/>
      <c r="AC152" s="17"/>
    </row>
    <row r="153" spans="1:30" ht="18" customHeight="1" x14ac:dyDescent="0.25">
      <c r="A153" s="16"/>
      <c r="B153" s="489"/>
      <c r="C153" s="437"/>
      <c r="D153" s="437"/>
      <c r="E153" s="426"/>
      <c r="I153" s="69"/>
      <c r="J153" s="67"/>
      <c r="AC153" s="17"/>
    </row>
    <row r="154" spans="1:30" ht="18" customHeight="1" x14ac:dyDescent="0.25">
      <c r="A154" s="16"/>
      <c r="B154" s="489"/>
      <c r="C154" s="437"/>
      <c r="D154" s="437"/>
      <c r="E154" s="426"/>
      <c r="I154" s="69"/>
      <c r="J154" s="67"/>
      <c r="AC154" s="17"/>
    </row>
    <row r="155" spans="1:30" ht="18" customHeight="1" x14ac:dyDescent="0.25">
      <c r="A155" s="16"/>
      <c r="B155" s="489"/>
      <c r="C155" s="437"/>
      <c r="D155" s="437"/>
      <c r="E155" s="488"/>
      <c r="I155" s="69"/>
      <c r="J155" s="13"/>
      <c r="AC155" s="17"/>
    </row>
    <row r="156" spans="1:30" ht="26.25" customHeight="1" x14ac:dyDescent="0.25">
      <c r="A156" s="27"/>
      <c r="B156" s="721" t="s">
        <v>190</v>
      </c>
      <c r="C156" s="722"/>
      <c r="D156" s="722"/>
      <c r="E156" s="722"/>
      <c r="J156" s="13"/>
      <c r="W156" s="198"/>
      <c r="X156" s="199"/>
      <c r="Y156" s="200"/>
      <c r="Z156" s="178"/>
    </row>
    <row r="157" spans="1:30" ht="15" customHeight="1" x14ac:dyDescent="0.25">
      <c r="A157" s="16"/>
      <c r="E157" s="491"/>
      <c r="J157" s="13"/>
      <c r="W157" s="198"/>
      <c r="X157" s="310" t="s">
        <v>57</v>
      </c>
      <c r="Y157" s="311" t="s">
        <v>58</v>
      </c>
      <c r="Z157" s="312" t="s">
        <v>43</v>
      </c>
    </row>
    <row r="158" spans="1:30" ht="15" customHeight="1" x14ac:dyDescent="0.25">
      <c r="A158" s="27"/>
      <c r="B158" s="492" t="s">
        <v>127</v>
      </c>
      <c r="C158" s="493" t="s">
        <v>3</v>
      </c>
      <c r="D158" s="463" t="s">
        <v>103</v>
      </c>
      <c r="G158" s="20"/>
      <c r="H158" s="20"/>
      <c r="I158" s="13"/>
      <c r="L158" s="23"/>
      <c r="M158" s="20"/>
      <c r="P158" s="23"/>
      <c r="V158" s="181">
        <f>+C159/C163</f>
        <v>0.54876615746180968</v>
      </c>
      <c r="W158" s="360" t="s">
        <v>224</v>
      </c>
      <c r="X158">
        <v>2335</v>
      </c>
      <c r="Y158">
        <v>25500130596.480019</v>
      </c>
      <c r="AA158" s="20"/>
    </row>
    <row r="159" spans="1:30" ht="30" customHeight="1" x14ac:dyDescent="0.25">
      <c r="A159" s="16"/>
      <c r="B159" s="494" t="s">
        <v>123</v>
      </c>
      <c r="C159" s="420">
        <f>X158</f>
        <v>2335</v>
      </c>
      <c r="D159" s="430">
        <f>Y158</f>
        <v>25500130596.480019</v>
      </c>
      <c r="G159" s="20"/>
      <c r="H159" s="20"/>
      <c r="I159" s="13"/>
      <c r="L159" s="23"/>
      <c r="M159" s="20"/>
      <c r="P159" s="23"/>
      <c r="V159" s="181">
        <f>+C160/C163</f>
        <v>0.40564042303172737</v>
      </c>
      <c r="W159" s="360" t="s">
        <v>225</v>
      </c>
      <c r="X159">
        <v>1726</v>
      </c>
      <c r="Y159">
        <v>19998459242.399998</v>
      </c>
      <c r="AA159" s="20"/>
    </row>
    <row r="160" spans="1:30" s="37" customFormat="1" ht="30" customHeight="1" x14ac:dyDescent="0.25">
      <c r="A160" s="35"/>
      <c r="B160" s="494" t="s">
        <v>124</v>
      </c>
      <c r="C160" s="420">
        <f t="shared" ref="C160:C162" si="9">X159</f>
        <v>1726</v>
      </c>
      <c r="D160" s="430">
        <f t="shared" ref="D160:D162" si="10">Y159</f>
        <v>19998459242.399998</v>
      </c>
      <c r="E160" s="420"/>
      <c r="L160" s="44"/>
      <c r="P160" s="44"/>
      <c r="Q160" s="44"/>
      <c r="R160" s="44"/>
      <c r="S160" s="44"/>
      <c r="T160" s="44"/>
      <c r="U160" s="44"/>
      <c r="V160" s="181">
        <f>+C161/C163</f>
        <v>4.5593419506462986E-2</v>
      </c>
      <c r="W160" s="360" t="s">
        <v>226</v>
      </c>
      <c r="X160">
        <v>194</v>
      </c>
      <c r="Y160">
        <v>2755755019.3000002</v>
      </c>
      <c r="Z160" s="159"/>
      <c r="AA160" s="20"/>
      <c r="AB160" s="20"/>
      <c r="AC160" s="20"/>
    </row>
    <row r="161" spans="1:33" s="37" customFormat="1" ht="30" customHeight="1" x14ac:dyDescent="0.25">
      <c r="A161" s="35"/>
      <c r="B161" s="494" t="s">
        <v>122</v>
      </c>
      <c r="C161" s="420">
        <f t="shared" si="9"/>
        <v>194</v>
      </c>
      <c r="D161" s="430">
        <f t="shared" si="10"/>
        <v>2755755019.3000002</v>
      </c>
      <c r="E161" s="420"/>
      <c r="L161" s="44"/>
      <c r="P161" s="44"/>
      <c r="Q161" s="44"/>
      <c r="R161" s="44"/>
      <c r="S161" s="44"/>
      <c r="T161" s="44"/>
      <c r="U161" s="44"/>
      <c r="V161" s="181">
        <f>+C162/C163</f>
        <v>0</v>
      </c>
      <c r="W161" s="203" t="s">
        <v>167</v>
      </c>
      <c r="X161" s="318">
        <v>0</v>
      </c>
      <c r="Y161" s="205">
        <v>0</v>
      </c>
      <c r="Z161" s="159"/>
      <c r="AA161" s="20"/>
      <c r="AB161" s="20"/>
      <c r="AC161" s="20"/>
    </row>
    <row r="162" spans="1:33" s="37" customFormat="1" ht="30" customHeight="1" x14ac:dyDescent="0.25">
      <c r="A162" s="35"/>
      <c r="B162" s="494" t="s">
        <v>167</v>
      </c>
      <c r="C162" s="420">
        <f t="shared" si="9"/>
        <v>0</v>
      </c>
      <c r="D162" s="430">
        <f t="shared" si="10"/>
        <v>0</v>
      </c>
      <c r="E162" s="420"/>
      <c r="L162" s="44"/>
      <c r="P162" s="44"/>
      <c r="Q162" s="44"/>
      <c r="R162" s="44"/>
      <c r="S162" s="44"/>
      <c r="T162" s="44"/>
      <c r="U162" s="44"/>
      <c r="V162" s="204">
        <f>SUM(V158:V161)</f>
        <v>1</v>
      </c>
      <c r="W162" s="315" t="s">
        <v>6</v>
      </c>
      <c r="X162" s="316">
        <f>SUM(X158:X161)</f>
        <v>4255</v>
      </c>
      <c r="Y162" s="317">
        <f>SUM(Y158:Y161)</f>
        <v>48254344858.180023</v>
      </c>
      <c r="Z162" s="159"/>
      <c r="AA162" s="20"/>
      <c r="AB162" s="20"/>
      <c r="AC162" s="20"/>
    </row>
    <row r="163" spans="1:33" s="37" customFormat="1" ht="15" customHeight="1" x14ac:dyDescent="0.25">
      <c r="A163" s="35"/>
      <c r="B163" s="495" t="s">
        <v>6</v>
      </c>
      <c r="C163" s="496">
        <f>SUM(C159:C162)</f>
        <v>4255</v>
      </c>
      <c r="D163" s="472">
        <f>SUM(D159:D162)</f>
        <v>48254344858.180023</v>
      </c>
      <c r="E163" s="420"/>
      <c r="L163" s="44"/>
      <c r="P163" s="106"/>
      <c r="Q163" s="106"/>
      <c r="R163" s="106"/>
      <c r="S163" s="106"/>
      <c r="T163" s="106"/>
      <c r="U163" s="106"/>
      <c r="V163" s="205">
        <f>+D163-D303</f>
        <v>48254319668.825211</v>
      </c>
      <c r="W163" s="313"/>
      <c r="X163" s="314"/>
      <c r="Y163" s="309"/>
      <c r="Z163" s="159"/>
      <c r="AA163" s="20"/>
      <c r="AB163" s="20"/>
      <c r="AC163" s="20"/>
    </row>
    <row r="164" spans="1:33" ht="15" customHeight="1" x14ac:dyDescent="0.25">
      <c r="A164" s="16"/>
      <c r="C164" s="497"/>
      <c r="D164" s="497"/>
      <c r="E164" s="497"/>
      <c r="F164" s="51"/>
      <c r="G164" s="20"/>
      <c r="H164" s="20"/>
      <c r="J164" s="13"/>
      <c r="X164" s="199"/>
      <c r="Y164" s="200"/>
      <c r="Z164" s="178"/>
    </row>
    <row r="165" spans="1:33" ht="15" customHeight="1" x14ac:dyDescent="0.25">
      <c r="A165" s="16"/>
      <c r="B165" s="497"/>
      <c r="C165" s="497"/>
      <c r="D165" s="497"/>
      <c r="E165" s="497"/>
      <c r="F165" s="51"/>
      <c r="G165" s="20"/>
      <c r="H165" s="20"/>
      <c r="J165" s="13"/>
      <c r="W165" s="198"/>
      <c r="X165" s="199"/>
      <c r="Y165" s="200"/>
      <c r="Z165" s="178"/>
    </row>
    <row r="166" spans="1:33" s="304" customFormat="1" ht="25.5" customHeight="1" x14ac:dyDescent="0.3">
      <c r="A166" s="302"/>
      <c r="B166" s="759" t="s">
        <v>292</v>
      </c>
      <c r="C166" s="759"/>
      <c r="D166" s="759"/>
      <c r="E166" s="759"/>
      <c r="F166" s="303"/>
      <c r="G166" s="303"/>
      <c r="H166" s="303"/>
      <c r="I166" s="303"/>
      <c r="J166" s="303"/>
      <c r="M166" s="305"/>
      <c r="Q166" s="305"/>
      <c r="R166" s="305"/>
      <c r="S166" s="305"/>
      <c r="T166" s="305"/>
      <c r="U166" s="305"/>
      <c r="V166" s="305"/>
      <c r="W166" s="306"/>
      <c r="X166" s="300"/>
      <c r="Y166" s="300"/>
      <c r="Z166" s="300"/>
      <c r="AA166" s="300"/>
    </row>
    <row r="167" spans="1:33" s="13" customFormat="1" ht="54" customHeight="1" x14ac:dyDescent="0.25">
      <c r="A167" s="297"/>
      <c r="B167" s="759" t="s">
        <v>165</v>
      </c>
      <c r="C167" s="759"/>
      <c r="D167" s="759"/>
      <c r="E167" s="759"/>
      <c r="F167" s="177"/>
      <c r="G167" s="177"/>
      <c r="H167" s="177"/>
      <c r="I167" s="177"/>
      <c r="J167" s="177"/>
      <c r="K167" s="177"/>
      <c r="L167" s="177"/>
      <c r="M167" s="324"/>
      <c r="Q167" s="298"/>
      <c r="R167" s="298"/>
      <c r="S167" s="298"/>
      <c r="T167" s="298"/>
      <c r="U167" s="298"/>
      <c r="V167" s="298"/>
      <c r="W167" s="299"/>
      <c r="X167" s="301"/>
      <c r="Y167" s="301"/>
      <c r="Z167" s="308"/>
      <c r="AA167" s="301"/>
    </row>
    <row r="168" spans="1:33" ht="23.25" customHeight="1" x14ac:dyDescent="0.3">
      <c r="A168" s="16"/>
      <c r="B168" s="497"/>
      <c r="C168" s="497"/>
      <c r="D168" s="497"/>
      <c r="E168" s="497"/>
      <c r="F168" s="307"/>
      <c r="G168" s="51"/>
      <c r="H168" s="177"/>
      <c r="I168" s="177"/>
      <c r="J168" s="177"/>
      <c r="K168" s="177"/>
      <c r="L168" s="177"/>
      <c r="M168" s="324"/>
      <c r="W168" s="198"/>
      <c r="X168" s="171"/>
      <c r="Y168" s="171"/>
      <c r="Z168" s="206"/>
    </row>
    <row r="169" spans="1:33" ht="26.25" customHeight="1" x14ac:dyDescent="0.25">
      <c r="A169" s="27"/>
      <c r="B169" s="726" t="s">
        <v>191</v>
      </c>
      <c r="C169" s="726"/>
      <c r="D169" s="726"/>
      <c r="E169" s="726"/>
      <c r="J169" s="15"/>
      <c r="W169" s="198"/>
      <c r="X169" s="207"/>
      <c r="Y169" s="207"/>
      <c r="Z169" s="207"/>
    </row>
    <row r="170" spans="1:33" ht="15" customHeight="1" x14ac:dyDescent="0.25">
      <c r="A170" s="16"/>
      <c r="E170" s="491"/>
      <c r="J170" s="15"/>
      <c r="W170" s="198"/>
      <c r="X170" s="207"/>
      <c r="Y170" s="207"/>
      <c r="Z170" s="207"/>
    </row>
    <row r="171" spans="1:33" ht="32.25" customHeight="1" x14ac:dyDescent="0.25">
      <c r="A171" s="16"/>
      <c r="B171" s="319" t="s">
        <v>143</v>
      </c>
      <c r="C171" s="753" t="s">
        <v>123</v>
      </c>
      <c r="D171" s="754"/>
      <c r="E171" s="718" t="s">
        <v>124</v>
      </c>
      <c r="F171" s="719"/>
      <c r="G171" s="718" t="s">
        <v>122</v>
      </c>
      <c r="H171" s="719"/>
      <c r="I171" s="718" t="s">
        <v>126</v>
      </c>
      <c r="J171" s="719"/>
      <c r="K171" s="718" t="s">
        <v>6</v>
      </c>
      <c r="L171" s="719"/>
      <c r="M171" s="30"/>
      <c r="W171" s="208"/>
      <c r="X171" s="745"/>
      <c r="Y171" s="745"/>
      <c r="Z171" s="745"/>
      <c r="AA171" s="745"/>
      <c r="AB171" s="743"/>
      <c r="AC171" s="743"/>
      <c r="AD171" s="743"/>
      <c r="AE171" s="743"/>
      <c r="AF171" s="744"/>
      <c r="AG171" s="744"/>
    </row>
    <row r="172" spans="1:33" ht="15" customHeight="1" x14ac:dyDescent="0.25">
      <c r="A172" s="16"/>
      <c r="B172" s="498" t="s">
        <v>19</v>
      </c>
      <c r="C172" s="498" t="s">
        <v>58</v>
      </c>
      <c r="D172" s="499" t="s">
        <v>43</v>
      </c>
      <c r="E172" s="498" t="s">
        <v>58</v>
      </c>
      <c r="F172" s="321" t="s">
        <v>43</v>
      </c>
      <c r="G172" s="320" t="s">
        <v>58</v>
      </c>
      <c r="H172" s="321" t="s">
        <v>43</v>
      </c>
      <c r="I172" s="320" t="s">
        <v>58</v>
      </c>
      <c r="J172" s="321" t="s">
        <v>43</v>
      </c>
      <c r="K172" s="322" t="s">
        <v>58</v>
      </c>
      <c r="L172" s="325" t="s">
        <v>43</v>
      </c>
      <c r="M172" s="20"/>
      <c r="P172" s="23"/>
      <c r="V172" s="209"/>
      <c r="W172" s="209"/>
      <c r="X172" s="210"/>
      <c r="Y172" s="209"/>
      <c r="Z172" s="210"/>
      <c r="AA172" s="132"/>
      <c r="AB172" s="133"/>
      <c r="AC172" s="132"/>
      <c r="AD172" s="133"/>
      <c r="AE172" s="134"/>
      <c r="AF172" s="135"/>
    </row>
    <row r="173" spans="1:33" s="30" customFormat="1" ht="31.5" customHeight="1" x14ac:dyDescent="0.25">
      <c r="A173" s="41"/>
      <c r="B173" s="500" t="s">
        <v>144</v>
      </c>
      <c r="C173" s="501">
        <v>81</v>
      </c>
      <c r="D173" s="502">
        <v>816.29874383999993</v>
      </c>
      <c r="E173" s="503">
        <v>178</v>
      </c>
      <c r="F173" s="146">
        <v>1765.12327762</v>
      </c>
      <c r="G173" s="145">
        <v>24</v>
      </c>
      <c r="H173" s="146">
        <v>233.39077958999999</v>
      </c>
      <c r="I173" s="145">
        <v>0</v>
      </c>
      <c r="J173" s="147">
        <v>0</v>
      </c>
      <c r="K173" s="145">
        <v>283</v>
      </c>
      <c r="L173" s="146">
        <v>2814.81280105</v>
      </c>
      <c r="P173" s="70"/>
      <c r="Q173" s="70"/>
      <c r="R173" s="70"/>
      <c r="S173" s="70"/>
      <c r="T173" s="70"/>
      <c r="U173" s="70"/>
      <c r="V173" s="211"/>
      <c r="W173" s="212"/>
      <c r="X173" s="213"/>
      <c r="Y173" s="212"/>
      <c r="Z173" s="213"/>
      <c r="AA173" s="136"/>
      <c r="AB173" s="137"/>
      <c r="AC173" s="136"/>
      <c r="AD173" s="138"/>
      <c r="AE173" s="138"/>
      <c r="AF173" s="57"/>
      <c r="AG173" s="57"/>
    </row>
    <row r="174" spans="1:33" s="30" customFormat="1" ht="30" customHeight="1" x14ac:dyDescent="0.25">
      <c r="A174" s="41"/>
      <c r="B174" s="500" t="s">
        <v>145</v>
      </c>
      <c r="C174" s="501">
        <v>523</v>
      </c>
      <c r="D174" s="502">
        <v>7686.5303493000019</v>
      </c>
      <c r="E174" s="503">
        <v>339</v>
      </c>
      <c r="F174" s="146">
        <v>6518.1455036100115</v>
      </c>
      <c r="G174" s="145">
        <v>39</v>
      </c>
      <c r="H174" s="146">
        <v>986.14210530999992</v>
      </c>
      <c r="I174" s="145">
        <v>0</v>
      </c>
      <c r="J174" s="147">
        <v>0</v>
      </c>
      <c r="K174" s="145">
        <v>901</v>
      </c>
      <c r="L174" s="146">
        <v>15190.817958220014</v>
      </c>
      <c r="P174" s="70"/>
      <c r="Q174" s="70"/>
      <c r="R174" s="70"/>
      <c r="S174" s="70"/>
      <c r="T174" s="70"/>
      <c r="U174" s="70"/>
      <c r="V174" s="211"/>
      <c r="W174" s="212"/>
      <c r="X174" s="213"/>
      <c r="Y174" s="212"/>
      <c r="Z174" s="213"/>
      <c r="AA174" s="136"/>
      <c r="AB174" s="137"/>
      <c r="AC174" s="136"/>
      <c r="AD174" s="138"/>
      <c r="AE174" s="138"/>
      <c r="AF174" s="57"/>
      <c r="AG174" s="57"/>
    </row>
    <row r="175" spans="1:33" s="30" customFormat="1" ht="39.65" customHeight="1" x14ac:dyDescent="0.25">
      <c r="A175" s="41"/>
      <c r="B175" s="500" t="s">
        <v>206</v>
      </c>
      <c r="C175" s="501">
        <v>0</v>
      </c>
      <c r="D175" s="502">
        <v>0</v>
      </c>
      <c r="E175" s="503">
        <v>0</v>
      </c>
      <c r="F175" s="146">
        <v>0</v>
      </c>
      <c r="G175" s="145">
        <v>0</v>
      </c>
      <c r="H175" s="146">
        <v>0</v>
      </c>
      <c r="I175" s="145">
        <v>0</v>
      </c>
      <c r="J175" s="147">
        <v>0</v>
      </c>
      <c r="K175" s="145">
        <v>0</v>
      </c>
      <c r="L175" s="146">
        <v>0</v>
      </c>
      <c r="N175" s="127"/>
      <c r="P175" s="70"/>
      <c r="Q175" s="70"/>
      <c r="R175" s="70"/>
      <c r="S175" s="70"/>
      <c r="T175" s="70"/>
      <c r="U175" s="70"/>
      <c r="V175" s="211"/>
      <c r="W175" s="212"/>
      <c r="X175" s="213"/>
      <c r="Y175" s="212"/>
      <c r="Z175" s="213"/>
      <c r="AA175" s="136"/>
      <c r="AB175" s="137"/>
      <c r="AC175" s="136"/>
      <c r="AD175" s="138"/>
      <c r="AE175" s="138"/>
      <c r="AF175" s="57"/>
      <c r="AG175" s="57"/>
    </row>
    <row r="176" spans="1:33" s="30" customFormat="1" x14ac:dyDescent="0.25">
      <c r="A176" s="41"/>
      <c r="B176" s="500" t="s">
        <v>146</v>
      </c>
      <c r="C176" s="501">
        <v>134</v>
      </c>
      <c r="D176" s="502">
        <v>1289.6180489799997</v>
      </c>
      <c r="E176" s="503">
        <v>109</v>
      </c>
      <c r="F176" s="146">
        <v>1357.3082346800002</v>
      </c>
      <c r="G176" s="145">
        <v>3</v>
      </c>
      <c r="H176" s="146">
        <v>64.009961820000001</v>
      </c>
      <c r="I176" s="145">
        <v>0</v>
      </c>
      <c r="J176" s="147">
        <v>0</v>
      </c>
      <c r="K176" s="145">
        <v>246</v>
      </c>
      <c r="L176" s="146">
        <v>2710.9362454800003</v>
      </c>
      <c r="P176" s="70"/>
      <c r="Q176" s="70"/>
      <c r="R176" s="70"/>
      <c r="S176" s="70"/>
      <c r="T176" s="70"/>
      <c r="U176" s="70"/>
      <c r="V176" s="211"/>
      <c r="W176" s="212"/>
      <c r="X176" s="213"/>
      <c r="Y176" s="212"/>
      <c r="Z176" s="213"/>
      <c r="AA176" s="136"/>
      <c r="AB176" s="137"/>
      <c r="AC176" s="136"/>
      <c r="AD176" s="138"/>
      <c r="AE176" s="138"/>
      <c r="AF176" s="57"/>
      <c r="AG176" s="57"/>
    </row>
    <row r="177" spans="1:33" s="30" customFormat="1" ht="22.5" customHeight="1" x14ac:dyDescent="0.25">
      <c r="A177" s="41"/>
      <c r="B177" s="500" t="s">
        <v>147</v>
      </c>
      <c r="C177" s="501">
        <v>1555</v>
      </c>
      <c r="D177" s="502">
        <v>15239.924454360011</v>
      </c>
      <c r="E177" s="503">
        <v>1086</v>
      </c>
      <c r="F177" s="146">
        <v>10201.712226489992</v>
      </c>
      <c r="G177" s="145">
        <v>127</v>
      </c>
      <c r="H177" s="146">
        <v>1459.4921725800002</v>
      </c>
      <c r="I177" s="145">
        <v>0</v>
      </c>
      <c r="J177" s="147">
        <v>0</v>
      </c>
      <c r="K177" s="145">
        <v>2768</v>
      </c>
      <c r="L177" s="146">
        <v>26901.128853430004</v>
      </c>
      <c r="P177" s="70"/>
      <c r="Q177" s="70"/>
      <c r="R177" s="70"/>
      <c r="S177" s="70"/>
      <c r="T177" s="70"/>
      <c r="U177" s="70"/>
      <c r="V177" s="211"/>
      <c r="W177" s="212"/>
      <c r="X177" s="213"/>
      <c r="Y177" s="212"/>
      <c r="Z177" s="213"/>
      <c r="AA177" s="136"/>
      <c r="AB177" s="137"/>
      <c r="AC177" s="136"/>
      <c r="AD177" s="138"/>
      <c r="AE177" s="138"/>
      <c r="AF177" s="57"/>
      <c r="AG177" s="57"/>
    </row>
    <row r="178" spans="1:33" s="30" customFormat="1" ht="29" x14ac:dyDescent="0.25">
      <c r="A178" s="41"/>
      <c r="B178" s="500" t="s">
        <v>148</v>
      </c>
      <c r="C178" s="501">
        <v>3</v>
      </c>
      <c r="D178" s="502">
        <v>31.652000000000001</v>
      </c>
      <c r="E178" s="503">
        <v>0</v>
      </c>
      <c r="F178" s="146">
        <v>0</v>
      </c>
      <c r="G178" s="145">
        <v>0</v>
      </c>
      <c r="H178" s="146">
        <v>0</v>
      </c>
      <c r="I178" s="145">
        <v>0</v>
      </c>
      <c r="J178" s="147">
        <v>0</v>
      </c>
      <c r="K178" s="145">
        <v>3</v>
      </c>
      <c r="L178" s="146">
        <v>31.652000000000001</v>
      </c>
      <c r="N178" s="127"/>
      <c r="P178" s="70"/>
      <c r="Q178" s="70"/>
      <c r="R178" s="70"/>
      <c r="S178" s="70"/>
      <c r="T178" s="70"/>
      <c r="U178" s="70"/>
      <c r="V178" s="211"/>
      <c r="W178" s="212"/>
      <c r="X178" s="213"/>
      <c r="Y178" s="212"/>
      <c r="Z178" s="213"/>
      <c r="AA178" s="136"/>
      <c r="AB178" s="137"/>
      <c r="AC178" s="136"/>
      <c r="AD178" s="138"/>
      <c r="AE178" s="138"/>
      <c r="AF178" s="57"/>
      <c r="AG178" s="57"/>
    </row>
    <row r="179" spans="1:33" s="30" customFormat="1" ht="29" x14ac:dyDescent="0.25">
      <c r="A179" s="41"/>
      <c r="B179" s="500" t="s">
        <v>149</v>
      </c>
      <c r="C179" s="501">
        <v>39</v>
      </c>
      <c r="D179" s="502">
        <v>436.10700000000003</v>
      </c>
      <c r="E179" s="501">
        <v>14</v>
      </c>
      <c r="F179" s="146">
        <v>156.16999999999999</v>
      </c>
      <c r="G179" s="145">
        <v>1</v>
      </c>
      <c r="H179" s="144">
        <v>12.72</v>
      </c>
      <c r="I179" s="145">
        <v>0</v>
      </c>
      <c r="J179" s="147">
        <v>0</v>
      </c>
      <c r="K179" s="145">
        <v>54</v>
      </c>
      <c r="L179" s="146">
        <v>604.99700000000007</v>
      </c>
      <c r="N179" s="127"/>
      <c r="P179" s="70"/>
      <c r="Q179" s="70"/>
      <c r="R179" s="70"/>
      <c r="S179" s="70"/>
      <c r="T179" s="70"/>
      <c r="U179" s="70"/>
      <c r="V179" s="211"/>
      <c r="W179" s="212"/>
      <c r="X179" s="213"/>
      <c r="Y179" s="212"/>
      <c r="Z179" s="213"/>
      <c r="AA179" s="136"/>
      <c r="AB179" s="137"/>
      <c r="AC179" s="136"/>
      <c r="AD179" s="138"/>
      <c r="AE179" s="138"/>
      <c r="AF179" s="57"/>
      <c r="AG179" s="57"/>
    </row>
    <row r="180" spans="1:33" s="30" customFormat="1" x14ac:dyDescent="0.25">
      <c r="A180" s="41"/>
      <c r="B180" s="500" t="s">
        <v>228</v>
      </c>
      <c r="C180" s="504">
        <v>0</v>
      </c>
      <c r="D180" s="505">
        <v>0</v>
      </c>
      <c r="E180" s="504">
        <v>0</v>
      </c>
      <c r="F180" s="146">
        <v>0</v>
      </c>
      <c r="G180" s="145">
        <v>0</v>
      </c>
      <c r="H180" s="158">
        <v>0</v>
      </c>
      <c r="I180" s="145">
        <v>0</v>
      </c>
      <c r="J180" s="147">
        <v>0</v>
      </c>
      <c r="K180" s="145">
        <v>0</v>
      </c>
      <c r="L180" s="146">
        <v>0</v>
      </c>
      <c r="N180" s="127"/>
      <c r="P180" s="70"/>
      <c r="Q180" s="70"/>
      <c r="R180" s="70"/>
      <c r="S180" s="70"/>
      <c r="T180" s="70"/>
      <c r="U180" s="70"/>
      <c r="V180" s="211"/>
      <c r="W180" s="212"/>
      <c r="X180" s="213"/>
      <c r="Y180" s="212"/>
      <c r="Z180" s="213"/>
      <c r="AA180" s="136"/>
      <c r="AB180" s="137"/>
      <c r="AC180" s="136"/>
      <c r="AD180" s="138"/>
      <c r="AE180" s="138"/>
      <c r="AF180" s="57"/>
      <c r="AG180" s="57"/>
    </row>
    <row r="181" spans="1:33" s="30" customFormat="1" ht="21" customHeight="1" x14ac:dyDescent="0.25">
      <c r="A181" s="41"/>
      <c r="B181" s="500" t="s">
        <v>207</v>
      </c>
      <c r="C181" s="503">
        <v>0</v>
      </c>
      <c r="D181" s="506">
        <v>0</v>
      </c>
      <c r="E181" s="503">
        <v>0</v>
      </c>
      <c r="F181" s="146">
        <v>0</v>
      </c>
      <c r="G181" s="145">
        <v>0</v>
      </c>
      <c r="H181" s="146">
        <v>0</v>
      </c>
      <c r="I181" s="145">
        <v>0</v>
      </c>
      <c r="J181" s="147">
        <v>0</v>
      </c>
      <c r="K181" s="145">
        <v>0</v>
      </c>
      <c r="L181" s="146">
        <v>0</v>
      </c>
      <c r="P181" s="70"/>
      <c r="Q181" s="70"/>
      <c r="R181" s="70"/>
      <c r="S181" s="70"/>
      <c r="T181" s="70"/>
      <c r="U181" s="70"/>
      <c r="V181" s="211"/>
      <c r="W181" s="212"/>
      <c r="X181" s="213"/>
      <c r="Y181" s="212"/>
      <c r="Z181" s="213"/>
      <c r="AA181" s="136"/>
      <c r="AB181" s="137"/>
      <c r="AC181" s="136"/>
      <c r="AD181" s="137"/>
      <c r="AE181" s="138"/>
      <c r="AF181" s="57"/>
      <c r="AG181" s="57"/>
    </row>
    <row r="182" spans="1:33" s="30" customFormat="1" x14ac:dyDescent="0.25">
      <c r="A182" s="41"/>
      <c r="B182" s="507" t="s">
        <v>281</v>
      </c>
      <c r="C182" s="508">
        <v>2335</v>
      </c>
      <c r="D182" s="509">
        <v>25500.130596480012</v>
      </c>
      <c r="E182" s="508">
        <v>1726</v>
      </c>
      <c r="F182" s="122">
        <v>19998.4592424</v>
      </c>
      <c r="G182" s="121">
        <v>194</v>
      </c>
      <c r="H182" s="122">
        <v>2755.7550193000002</v>
      </c>
      <c r="I182" s="121">
        <v>0</v>
      </c>
      <c r="J182" s="123">
        <v>0</v>
      </c>
      <c r="K182" s="154">
        <v>4255</v>
      </c>
      <c r="L182" s="123">
        <v>48254.344858180018</v>
      </c>
      <c r="P182" s="70"/>
      <c r="Q182" s="70"/>
      <c r="R182" s="70"/>
      <c r="S182" s="70"/>
      <c r="T182" s="70"/>
      <c r="U182" s="70"/>
      <c r="V182" s="214"/>
      <c r="W182" s="215"/>
      <c r="X182" s="216"/>
      <c r="Y182" s="215"/>
      <c r="Z182" s="216"/>
      <c r="AA182" s="139"/>
      <c r="AB182" s="140"/>
      <c r="AC182" s="139"/>
      <c r="AD182" s="140"/>
      <c r="AE182" s="141"/>
      <c r="AF182" s="57"/>
      <c r="AG182" s="57"/>
    </row>
    <row r="183" spans="1:33" x14ac:dyDescent="0.25">
      <c r="A183" s="16"/>
      <c r="C183" s="437"/>
      <c r="D183" s="437"/>
      <c r="E183" s="488"/>
      <c r="I183" s="69"/>
      <c r="J183" s="67"/>
      <c r="AC183" s="17"/>
    </row>
    <row r="184" spans="1:33" ht="18" customHeight="1" x14ac:dyDescent="0.25">
      <c r="A184" s="16"/>
      <c r="B184" s="489"/>
      <c r="C184" s="412"/>
      <c r="D184" s="412"/>
      <c r="E184" s="488"/>
      <c r="F184" s="71"/>
      <c r="H184" s="120"/>
      <c r="I184" s="69"/>
      <c r="J184" s="67"/>
      <c r="L184" s="450"/>
      <c r="AC184" s="17"/>
      <c r="AF184" s="71"/>
    </row>
    <row r="185" spans="1:33" ht="26.25" customHeight="1" x14ac:dyDescent="0.25">
      <c r="A185" s="27"/>
      <c r="B185" s="726" t="s">
        <v>208</v>
      </c>
      <c r="C185" s="726"/>
      <c r="D185" s="726"/>
      <c r="E185" s="726"/>
      <c r="F185" s="694" t="s">
        <v>297</v>
      </c>
      <c r="G185" s="694"/>
      <c r="H185" s="694"/>
      <c r="I185" s="26"/>
      <c r="J185" s="26"/>
      <c r="K185" s="71"/>
      <c r="L185" s="71"/>
      <c r="AC185" s="17"/>
    </row>
    <row r="186" spans="1:33" ht="10.5" customHeight="1" x14ac:dyDescent="0.25">
      <c r="A186" s="27"/>
      <c r="B186" s="427"/>
      <c r="C186" s="428"/>
      <c r="D186" s="428"/>
      <c r="G186" s="26"/>
      <c r="H186" s="28"/>
      <c r="J186" s="40"/>
      <c r="K186" s="71"/>
      <c r="L186" s="71"/>
      <c r="AC186" s="17"/>
    </row>
    <row r="187" spans="1:33" ht="26" x14ac:dyDescent="0.25">
      <c r="A187" s="16"/>
      <c r="B187" s="510" t="s">
        <v>28</v>
      </c>
      <c r="C187" s="511" t="s">
        <v>3</v>
      </c>
      <c r="D187" s="512" t="s">
        <v>103</v>
      </c>
      <c r="F187" s="157" t="s">
        <v>28</v>
      </c>
      <c r="G187" s="36" t="s">
        <v>182</v>
      </c>
      <c r="H187" s="156" t="s">
        <v>183</v>
      </c>
      <c r="I187" s="40"/>
      <c r="J187" s="124"/>
      <c r="K187" s="71"/>
      <c r="L187" s="23"/>
      <c r="M187" s="20"/>
      <c r="P187" s="23"/>
      <c r="V187" s="178"/>
      <c r="W187" s="163"/>
      <c r="AA187" s="20"/>
      <c r="AB187" s="17"/>
    </row>
    <row r="188" spans="1:33" x14ac:dyDescent="0.25">
      <c r="A188" s="16"/>
      <c r="B188" s="437" t="s">
        <v>59</v>
      </c>
      <c r="C188" s="420">
        <v>0</v>
      </c>
      <c r="D188" s="430">
        <v>0</v>
      </c>
      <c r="F188" s="38" t="s">
        <v>59</v>
      </c>
      <c r="G188" s="37">
        <v>10</v>
      </c>
      <c r="H188" s="37">
        <v>0</v>
      </c>
      <c r="I188" s="40"/>
      <c r="J188" s="71"/>
      <c r="L188" s="23"/>
      <c r="M188" s="20"/>
      <c r="P188" s="23"/>
      <c r="V188" s="178"/>
      <c r="W188" s="163"/>
      <c r="AA188" s="20"/>
      <c r="AB188" s="17"/>
    </row>
    <row r="189" spans="1:33" x14ac:dyDescent="0.25">
      <c r="A189" s="16"/>
      <c r="B189" s="437" t="s">
        <v>32</v>
      </c>
      <c r="C189" s="420">
        <v>0</v>
      </c>
      <c r="D189" s="430">
        <v>0</v>
      </c>
      <c r="F189" s="38" t="s">
        <v>32</v>
      </c>
      <c r="G189" s="37">
        <v>8</v>
      </c>
      <c r="H189" s="37">
        <v>0</v>
      </c>
      <c r="I189" s="40"/>
      <c r="L189" s="23"/>
      <c r="M189" s="20"/>
      <c r="P189" s="23"/>
      <c r="V189" s="178"/>
      <c r="W189" s="163"/>
      <c r="AA189" s="20"/>
      <c r="AB189" s="17"/>
    </row>
    <row r="190" spans="1:33" x14ac:dyDescent="0.25">
      <c r="A190" s="16"/>
      <c r="B190" s="437" t="s">
        <v>33</v>
      </c>
      <c r="C190" s="420">
        <v>0</v>
      </c>
      <c r="D190" s="430">
        <v>0</v>
      </c>
      <c r="F190" s="38" t="s">
        <v>33</v>
      </c>
      <c r="G190" s="37">
        <v>5</v>
      </c>
      <c r="H190" s="37">
        <v>0</v>
      </c>
      <c r="I190" s="40"/>
      <c r="L190" s="23"/>
      <c r="M190" s="20"/>
      <c r="P190" s="23"/>
      <c r="V190" s="178"/>
      <c r="W190" s="163"/>
      <c r="AA190" s="20"/>
      <c r="AB190" s="17"/>
    </row>
    <row r="191" spans="1:33" x14ac:dyDescent="0.25">
      <c r="A191" s="16"/>
      <c r="B191" s="437" t="s">
        <v>34</v>
      </c>
      <c r="C191" s="420">
        <v>0</v>
      </c>
      <c r="D191" s="430">
        <v>0</v>
      </c>
      <c r="F191" s="38" t="s">
        <v>34</v>
      </c>
      <c r="G191" s="37">
        <v>2</v>
      </c>
      <c r="H191" s="37">
        <v>1</v>
      </c>
      <c r="I191" s="40"/>
      <c r="L191" s="23"/>
      <c r="M191" s="20"/>
      <c r="P191" s="23"/>
      <c r="V191" s="178"/>
      <c r="W191" s="163"/>
      <c r="AA191" s="20"/>
      <c r="AB191" s="17"/>
    </row>
    <row r="192" spans="1:33" x14ac:dyDescent="0.25">
      <c r="A192" s="16"/>
      <c r="B192" s="437" t="s">
        <v>35</v>
      </c>
      <c r="C192" s="420">
        <v>0</v>
      </c>
      <c r="D192" s="430">
        <v>0</v>
      </c>
      <c r="F192" s="38" t="s">
        <v>35</v>
      </c>
      <c r="G192" s="37">
        <v>21</v>
      </c>
      <c r="H192" s="37">
        <v>0</v>
      </c>
      <c r="I192" s="40"/>
      <c r="L192" s="23"/>
      <c r="M192" s="20"/>
      <c r="P192" s="23"/>
      <c r="V192" s="178"/>
      <c r="W192" s="163"/>
      <c r="AA192" s="20"/>
      <c r="AB192" s="17"/>
    </row>
    <row r="193" spans="1:40" x14ac:dyDescent="0.25">
      <c r="A193" s="16"/>
      <c r="B193" s="437" t="s">
        <v>31</v>
      </c>
      <c r="C193" s="420">
        <v>0</v>
      </c>
      <c r="D193" s="430">
        <v>0</v>
      </c>
      <c r="F193" s="38" t="s">
        <v>31</v>
      </c>
      <c r="G193" s="37">
        <v>10</v>
      </c>
      <c r="H193" s="37">
        <v>0</v>
      </c>
      <c r="I193" s="40"/>
      <c r="L193" s="23"/>
      <c r="M193" s="20"/>
      <c r="P193" s="23"/>
      <c r="V193" s="178"/>
      <c r="W193" s="163"/>
      <c r="AA193" s="20"/>
      <c r="AB193" s="17"/>
    </row>
    <row r="194" spans="1:40" hidden="1" x14ac:dyDescent="0.25">
      <c r="A194" s="16"/>
      <c r="B194" s="437" t="s">
        <v>36</v>
      </c>
      <c r="C194" s="420">
        <v>0</v>
      </c>
      <c r="D194" s="430">
        <v>0</v>
      </c>
      <c r="F194" s="38" t="s">
        <v>36</v>
      </c>
      <c r="G194" s="37">
        <v>0</v>
      </c>
      <c r="H194" s="37">
        <v>0</v>
      </c>
      <c r="I194" s="40"/>
      <c r="L194" s="23"/>
      <c r="M194" s="20"/>
      <c r="P194" s="23"/>
      <c r="V194" s="178"/>
      <c r="W194" s="163"/>
      <c r="AA194" s="20"/>
      <c r="AB194" s="17"/>
    </row>
    <row r="195" spans="1:40" hidden="1" x14ac:dyDescent="0.35">
      <c r="A195" s="16"/>
      <c r="B195" s="437" t="s">
        <v>37</v>
      </c>
      <c r="C195" s="420">
        <v>0</v>
      </c>
      <c r="D195" s="430">
        <v>0</v>
      </c>
      <c r="F195" s="38" t="s">
        <v>37</v>
      </c>
      <c r="G195" s="37">
        <v>0</v>
      </c>
      <c r="H195" s="37">
        <v>0</v>
      </c>
      <c r="I195" s="40"/>
      <c r="L195" s="23"/>
      <c r="M195" s="20"/>
      <c r="P195" s="23"/>
      <c r="V195" s="178"/>
      <c r="W195" s="392"/>
      <c r="X195" s="392"/>
      <c r="Y195" s="392"/>
      <c r="AA195" s="20"/>
      <c r="AB195" s="17"/>
    </row>
    <row r="196" spans="1:40" hidden="1" x14ac:dyDescent="0.35">
      <c r="A196" s="16"/>
      <c r="B196" s="437" t="s">
        <v>41</v>
      </c>
      <c r="C196" s="513">
        <v>0</v>
      </c>
      <c r="D196" s="494">
        <v>0</v>
      </c>
      <c r="F196" s="38" t="s">
        <v>41</v>
      </c>
      <c r="G196" s="37">
        <v>0</v>
      </c>
      <c r="H196" s="37">
        <v>0</v>
      </c>
      <c r="I196" s="40"/>
      <c r="L196" s="23"/>
      <c r="M196" s="20"/>
      <c r="P196" s="23"/>
      <c r="V196" s="178"/>
      <c r="W196" s="393"/>
      <c r="X196" s="394"/>
      <c r="Y196" s="394"/>
      <c r="AA196" s="20"/>
      <c r="AB196" s="17"/>
    </row>
    <row r="197" spans="1:40" hidden="1" x14ac:dyDescent="0.25">
      <c r="A197" s="16"/>
      <c r="B197" s="437" t="s">
        <v>39</v>
      </c>
      <c r="C197" s="513">
        <v>0</v>
      </c>
      <c r="D197" s="494">
        <v>0</v>
      </c>
      <c r="F197" s="38" t="s">
        <v>39</v>
      </c>
      <c r="G197" s="37">
        <v>0</v>
      </c>
      <c r="H197" s="37">
        <v>0</v>
      </c>
      <c r="I197" s="40"/>
      <c r="J197" s="126"/>
      <c r="L197" s="23"/>
      <c r="M197" s="20"/>
      <c r="P197" s="23"/>
      <c r="V197" s="178"/>
      <c r="W197" s="163"/>
      <c r="AA197" s="20"/>
      <c r="AB197" s="17"/>
    </row>
    <row r="198" spans="1:40" hidden="1" x14ac:dyDescent="0.35">
      <c r="A198" s="16"/>
      <c r="B198" s="437" t="s">
        <v>40</v>
      </c>
      <c r="C198" s="513">
        <v>0</v>
      </c>
      <c r="D198" s="494">
        <v>0</v>
      </c>
      <c r="F198" s="38" t="s">
        <v>40</v>
      </c>
      <c r="G198" s="37">
        <v>0</v>
      </c>
      <c r="H198" s="37">
        <v>0</v>
      </c>
      <c r="I198" s="40"/>
      <c r="L198" s="23"/>
      <c r="M198" s="20"/>
      <c r="P198" s="23"/>
      <c r="V198" s="178"/>
      <c r="W198" s="393"/>
      <c r="X198" s="394"/>
      <c r="Y198" s="394"/>
      <c r="AA198" s="20"/>
      <c r="AB198" s="17"/>
    </row>
    <row r="199" spans="1:40" hidden="1" x14ac:dyDescent="0.35">
      <c r="A199" s="16"/>
      <c r="B199" s="437" t="s">
        <v>60</v>
      </c>
      <c r="C199" s="513">
        <v>0</v>
      </c>
      <c r="D199" s="494">
        <v>0</v>
      </c>
      <c r="F199" s="38" t="s">
        <v>60</v>
      </c>
      <c r="G199" s="37">
        <v>0</v>
      </c>
      <c r="H199" s="37">
        <v>0</v>
      </c>
      <c r="I199" s="40"/>
      <c r="L199" s="24"/>
      <c r="M199" s="20"/>
      <c r="P199" s="23"/>
      <c r="V199" s="178"/>
      <c r="W199" s="393"/>
      <c r="X199" s="394"/>
      <c r="Y199" s="394"/>
      <c r="AA199" s="20"/>
      <c r="AB199" s="17"/>
    </row>
    <row r="200" spans="1:40" x14ac:dyDescent="0.25">
      <c r="A200" s="16"/>
      <c r="B200" s="510" t="s">
        <v>29</v>
      </c>
      <c r="C200" s="409">
        <f>SUM(C188:C199)</f>
        <v>0</v>
      </c>
      <c r="D200" s="664">
        <f>SUM(D188:D199)</f>
        <v>0</v>
      </c>
      <c r="F200" s="157" t="s">
        <v>29</v>
      </c>
      <c r="G200" s="36">
        <f>SUM(G188:G199)</f>
        <v>56</v>
      </c>
      <c r="H200" s="36">
        <f>SUM(H188:H199)</f>
        <v>1</v>
      </c>
      <c r="I200" s="40"/>
      <c r="J200" s="71"/>
      <c r="K200" s="126"/>
      <c r="L200" s="23"/>
      <c r="M200" s="20"/>
      <c r="P200" s="23"/>
      <c r="V200" s="178"/>
      <c r="W200" s="163"/>
      <c r="AA200" s="20"/>
      <c r="AB200" s="17"/>
    </row>
    <row r="201" spans="1:40" ht="18" customHeight="1" x14ac:dyDescent="0.25">
      <c r="A201" s="16"/>
      <c r="H201" s="40"/>
      <c r="I201" s="40"/>
      <c r="J201" s="40"/>
      <c r="AC201" s="17"/>
    </row>
    <row r="202" spans="1:40" ht="18" customHeight="1" x14ac:dyDescent="0.25">
      <c r="A202" s="16"/>
      <c r="H202" s="40"/>
      <c r="I202" s="40"/>
      <c r="J202" s="40"/>
      <c r="AC202" s="17"/>
    </row>
    <row r="203" spans="1:40" ht="18" customHeight="1" x14ac:dyDescent="0.25">
      <c r="A203" s="16"/>
      <c r="B203" s="489"/>
      <c r="C203" s="437"/>
      <c r="D203" s="437"/>
      <c r="E203" s="488"/>
      <c r="H203" s="40"/>
      <c r="I203" s="40"/>
      <c r="J203" s="40"/>
      <c r="AC203" s="17"/>
    </row>
    <row r="204" spans="1:40" ht="18" customHeight="1" x14ac:dyDescent="0.25">
      <c r="A204" s="16"/>
      <c r="B204" s="489"/>
      <c r="C204" s="437"/>
      <c r="D204" s="437"/>
      <c r="E204" s="488"/>
      <c r="H204" s="40"/>
      <c r="I204" s="40"/>
      <c r="J204" s="40"/>
      <c r="AC204" s="17"/>
    </row>
    <row r="205" spans="1:40" ht="26.25" customHeight="1" x14ac:dyDescent="0.25">
      <c r="A205" s="27"/>
      <c r="B205" s="746" t="s">
        <v>249</v>
      </c>
      <c r="C205" s="746"/>
      <c r="D205" s="746"/>
      <c r="E205" s="746"/>
      <c r="J205" s="40"/>
      <c r="K205" s="65"/>
      <c r="L205" s="126"/>
      <c r="AC205" s="17"/>
    </row>
    <row r="206" spans="1:40" ht="18" customHeight="1" x14ac:dyDescent="0.25">
      <c r="A206" s="27"/>
      <c r="B206" s="427"/>
      <c r="C206" s="420"/>
      <c r="D206" s="420"/>
      <c r="E206" s="514"/>
      <c r="J206" s="19"/>
      <c r="X206" s="217"/>
    </row>
    <row r="207" spans="1:40" ht="15" customHeight="1" x14ac:dyDescent="0.25">
      <c r="A207" s="16"/>
      <c r="B207" s="514"/>
      <c r="C207" s="730" t="s">
        <v>154</v>
      </c>
      <c r="D207" s="731"/>
      <c r="E207" s="755" t="s">
        <v>154</v>
      </c>
      <c r="F207" s="756"/>
      <c r="G207" s="734"/>
      <c r="H207" s="735"/>
      <c r="J207" s="373"/>
      <c r="K207" s="749" t="s">
        <v>151</v>
      </c>
      <c r="L207" s="750"/>
      <c r="M207" s="749" t="s">
        <v>151</v>
      </c>
      <c r="N207" s="750"/>
      <c r="O207" s="373"/>
      <c r="P207" s="673"/>
      <c r="Q207" s="20"/>
      <c r="X207" s="218"/>
    </row>
    <row r="208" spans="1:40" ht="25.5" customHeight="1" x14ac:dyDescent="0.25">
      <c r="A208" s="16"/>
      <c r="B208" s="515"/>
      <c r="C208" s="728" t="s">
        <v>557</v>
      </c>
      <c r="D208" s="729"/>
      <c r="E208" s="747" t="s">
        <v>558</v>
      </c>
      <c r="F208" s="748"/>
      <c r="G208" s="732" t="s">
        <v>255</v>
      </c>
      <c r="H208" s="733"/>
      <c r="I208" s="71"/>
      <c r="J208" s="373"/>
      <c r="K208" s="757" t="s">
        <v>557</v>
      </c>
      <c r="L208" s="758"/>
      <c r="M208" s="747" t="s">
        <v>558</v>
      </c>
      <c r="N208" s="748"/>
      <c r="O208" s="751" t="s">
        <v>255</v>
      </c>
      <c r="P208" s="752"/>
      <c r="X208" s="168"/>
      <c r="Y208" s="372"/>
      <c r="Z208" s="372"/>
      <c r="AA208" s="372"/>
      <c r="AB208" s="373"/>
      <c r="AC208" s="374"/>
      <c r="AD208" s="374"/>
      <c r="AE208" s="374"/>
      <c r="AG208" s="163"/>
      <c r="AH208" s="741" t="s">
        <v>154</v>
      </c>
      <c r="AI208" s="741"/>
      <c r="AJ208" s="741"/>
      <c r="AL208" s="741" t="s">
        <v>151</v>
      </c>
      <c r="AM208" s="741"/>
      <c r="AN208" s="741"/>
    </row>
    <row r="209" spans="1:40" ht="15" customHeight="1" x14ac:dyDescent="0.25">
      <c r="A209" s="16"/>
      <c r="B209" s="656" t="s">
        <v>150</v>
      </c>
      <c r="C209" s="516" t="s">
        <v>58</v>
      </c>
      <c r="D209" s="517" t="s">
        <v>152</v>
      </c>
      <c r="E209" s="517" t="s">
        <v>58</v>
      </c>
      <c r="F209" s="34" t="s">
        <v>152</v>
      </c>
      <c r="G209" s="681" t="s">
        <v>339</v>
      </c>
      <c r="H209" s="682" t="s">
        <v>340</v>
      </c>
      <c r="I209" s="71"/>
      <c r="J209" s="674" t="s">
        <v>150</v>
      </c>
      <c r="K209" s="671" t="s">
        <v>58</v>
      </c>
      <c r="L209" s="671" t="s">
        <v>152</v>
      </c>
      <c r="M209" s="671" t="s">
        <v>58</v>
      </c>
      <c r="N209" s="671" t="s">
        <v>152</v>
      </c>
      <c r="O209" s="675" t="s">
        <v>339</v>
      </c>
      <c r="P209" s="671" t="s">
        <v>340</v>
      </c>
      <c r="V209" s="178"/>
      <c r="W209" s="375"/>
      <c r="X209" s="376"/>
      <c r="Y209" s="376"/>
      <c r="Z209" s="376"/>
      <c r="AA209" s="373"/>
      <c r="AB209" s="377"/>
      <c r="AC209" s="377"/>
      <c r="AD209" s="377"/>
      <c r="AF209" s="219" t="s">
        <v>234</v>
      </c>
      <c r="AG209" s="336" t="s">
        <v>58</v>
      </c>
      <c r="AH209" s="220" t="s">
        <v>43</v>
      </c>
      <c r="AI209" s="220" t="s">
        <v>152</v>
      </c>
      <c r="AK209" s="336" t="s">
        <v>58</v>
      </c>
      <c r="AL209" s="220" t="s">
        <v>43</v>
      </c>
      <c r="AM209" s="220" t="s">
        <v>152</v>
      </c>
    </row>
    <row r="210" spans="1:40" ht="15" customHeight="1" x14ac:dyDescent="0.25">
      <c r="A210" s="16"/>
      <c r="B210" s="657" t="s">
        <v>136</v>
      </c>
      <c r="C210" s="576">
        <v>2737</v>
      </c>
      <c r="D210" s="155">
        <v>9.2032717630617462</v>
      </c>
      <c r="E210" s="589">
        <v>2788</v>
      </c>
      <c r="F210" s="155">
        <v>8.5274074605451951</v>
      </c>
      <c r="G210" s="683">
        <f>C210-E210</f>
        <v>-51</v>
      </c>
      <c r="H210" s="684">
        <f>D210-F210</f>
        <v>0.67586430251655116</v>
      </c>
      <c r="I210" s="71"/>
      <c r="J210" s="676" t="s">
        <v>136</v>
      </c>
      <c r="K210" s="589">
        <v>3397</v>
      </c>
      <c r="L210" s="672">
        <v>8.7717968795996466</v>
      </c>
      <c r="M210" s="589">
        <v>3377</v>
      </c>
      <c r="N210" s="672">
        <v>8.5788365413088545</v>
      </c>
      <c r="O210" s="677">
        <f>K210-M210</f>
        <v>20</v>
      </c>
      <c r="P210" s="672">
        <f>L210-N210</f>
        <v>0.19296033829079207</v>
      </c>
      <c r="V210" s="178"/>
      <c r="W210" s="378"/>
      <c r="X210" s="379"/>
      <c r="Y210" s="380"/>
      <c r="Z210" s="380"/>
      <c r="AA210" s="373"/>
      <c r="AB210" s="381"/>
      <c r="AC210" s="382"/>
      <c r="AD210" s="382"/>
      <c r="AF210" s="337" t="s">
        <v>136</v>
      </c>
      <c r="AG210" s="222">
        <v>3200</v>
      </c>
      <c r="AH210" s="201">
        <v>21514.3410817</v>
      </c>
      <c r="AI210" s="201">
        <f>+AH210/AG210</f>
        <v>6.7232315880312505</v>
      </c>
      <c r="AK210" s="222">
        <v>2970</v>
      </c>
      <c r="AL210" s="201">
        <v>19460.86</v>
      </c>
      <c r="AM210" s="201">
        <f>+AL210/AK210</f>
        <v>6.5524781144781148</v>
      </c>
    </row>
    <row r="211" spans="1:40" ht="15" customHeight="1" x14ac:dyDescent="0.25">
      <c r="A211" s="16"/>
      <c r="B211" s="657" t="s">
        <v>153</v>
      </c>
      <c r="C211" s="576">
        <v>624</v>
      </c>
      <c r="D211" s="155">
        <v>19.444596697115387</v>
      </c>
      <c r="E211" s="589">
        <v>793</v>
      </c>
      <c r="F211" s="155">
        <v>22.586899680517025</v>
      </c>
      <c r="G211" s="683">
        <f>C211-E211</f>
        <v>-169</v>
      </c>
      <c r="H211" s="684">
        <f>D211-F211</f>
        <v>-3.1423029834016383</v>
      </c>
      <c r="I211" s="71"/>
      <c r="J211" s="676" t="s">
        <v>153</v>
      </c>
      <c r="K211" s="589">
        <v>858</v>
      </c>
      <c r="L211" s="672">
        <v>21.511131536340326</v>
      </c>
      <c r="M211" s="589">
        <v>1065</v>
      </c>
      <c r="N211" s="672">
        <v>22.908380660544605</v>
      </c>
      <c r="O211" s="678">
        <f>K211-M211</f>
        <v>-207</v>
      </c>
      <c r="P211" s="672">
        <f>L211-N211</f>
        <v>-1.3972491242042793</v>
      </c>
      <c r="V211" s="178"/>
      <c r="W211" s="378"/>
      <c r="X211" s="379"/>
      <c r="Y211" s="380"/>
      <c r="Z211" s="380"/>
      <c r="AA211" s="373"/>
      <c r="AB211" s="381"/>
      <c r="AC211" s="382"/>
      <c r="AD211" s="382"/>
      <c r="AF211" s="221" t="s">
        <v>153</v>
      </c>
      <c r="AG211" s="222">
        <v>613</v>
      </c>
      <c r="AH211" s="201">
        <v>11387.261850180001</v>
      </c>
      <c r="AI211" s="201">
        <f>+AH211/AG211</f>
        <v>18.576283605513868</v>
      </c>
      <c r="AK211" s="222">
        <v>698</v>
      </c>
      <c r="AL211" s="201">
        <v>14183.69741406</v>
      </c>
      <c r="AM211" s="201">
        <f>+AL211/AK211</f>
        <v>20.320483401232092</v>
      </c>
    </row>
    <row r="212" spans="1:40" ht="15" customHeight="1" x14ac:dyDescent="0.25">
      <c r="A212" s="16"/>
      <c r="B212" s="658" t="s">
        <v>6</v>
      </c>
      <c r="C212" s="685">
        <f>SUM(C210:C211)</f>
        <v>3361</v>
      </c>
      <c r="D212" s="518"/>
      <c r="E212" s="686">
        <f>SUM(E210:E211)</f>
        <v>3581</v>
      </c>
      <c r="F212" s="13"/>
      <c r="G212" s="3"/>
      <c r="J212" s="679" t="s">
        <v>6</v>
      </c>
      <c r="K212" s="590">
        <f>SUM(K210:K211)</f>
        <v>4255</v>
      </c>
      <c r="L212" s="673"/>
      <c r="M212" s="590">
        <f>SUM(M210:M211)</f>
        <v>4442</v>
      </c>
      <c r="N212" s="373"/>
      <c r="O212" s="680"/>
      <c r="P212" s="673"/>
      <c r="Q212" s="20"/>
      <c r="X212" s="383"/>
      <c r="Y212" s="384"/>
      <c r="Z212" s="385"/>
      <c r="AA212" s="168"/>
      <c r="AB212" s="373"/>
      <c r="AC212" s="386"/>
      <c r="AD212" s="387"/>
      <c r="AE212" s="373"/>
      <c r="AG212" s="223" t="s">
        <v>6</v>
      </c>
      <c r="AH212" s="224">
        <f>SUM(AG210:AG211)</f>
        <v>3813</v>
      </c>
      <c r="AI212" s="225"/>
      <c r="AJ212" s="163"/>
      <c r="AL212" s="224">
        <f>SUM(AK210:AK211)</f>
        <v>3668</v>
      </c>
      <c r="AM212" s="225"/>
      <c r="AN212" s="163"/>
    </row>
    <row r="213" spans="1:40" x14ac:dyDescent="0.25">
      <c r="A213" s="16"/>
      <c r="B213" s="519"/>
      <c r="C213" s="518"/>
      <c r="D213" s="518"/>
      <c r="E213" s="488"/>
      <c r="F213" s="149"/>
      <c r="G213" s="575"/>
      <c r="I213" s="149"/>
      <c r="J213" s="11"/>
      <c r="K213" s="149"/>
      <c r="L213" s="150"/>
      <c r="N213" s="22"/>
      <c r="X213" s="168"/>
      <c r="Y213" s="168"/>
      <c r="Z213" s="168"/>
      <c r="AA213" s="168"/>
      <c r="AB213" s="373"/>
      <c r="AC213" s="388"/>
      <c r="AD213" s="389"/>
      <c r="AE213" s="373"/>
    </row>
    <row r="214" spans="1:40" ht="18" customHeight="1" x14ac:dyDescent="0.25">
      <c r="A214" s="16"/>
      <c r="B214" s="489"/>
      <c r="C214" s="437"/>
      <c r="D214" s="567"/>
      <c r="E214" s="520"/>
      <c r="I214" s="363"/>
      <c r="J214" s="67"/>
      <c r="K214" s="22"/>
      <c r="L214" s="22"/>
      <c r="O214" s="22"/>
      <c r="P214" s="363"/>
      <c r="X214" s="168"/>
      <c r="Y214" s="168"/>
      <c r="Z214" s="168"/>
      <c r="AA214" s="168"/>
      <c r="AB214" s="373"/>
      <c r="AC214" s="388"/>
      <c r="AD214" s="389"/>
      <c r="AE214" s="373"/>
    </row>
    <row r="215" spans="1:40" ht="27.75" customHeight="1" x14ac:dyDescent="0.25">
      <c r="A215" s="27"/>
      <c r="B215" s="726" t="s">
        <v>170</v>
      </c>
      <c r="C215" s="726"/>
      <c r="D215" s="726"/>
      <c r="E215" s="726"/>
      <c r="H215" s="13"/>
      <c r="I215" s="13"/>
      <c r="J215" s="13"/>
      <c r="L215" s="69"/>
      <c r="Q215" s="3"/>
      <c r="R215" s="3"/>
      <c r="S215" s="3"/>
      <c r="T215" s="3"/>
      <c r="U215" s="3"/>
      <c r="V215" s="3"/>
      <c r="Y215" s="226"/>
      <c r="Z215" s="227"/>
      <c r="AA215" s="200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66"/>
      <c r="Y216" s="226"/>
      <c r="Z216" s="227"/>
      <c r="AA216" s="200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10" t="s">
        <v>28</v>
      </c>
      <c r="C217" s="516" t="s">
        <v>3</v>
      </c>
      <c r="D217" s="521" t="s">
        <v>103</v>
      </c>
      <c r="F217" s="13"/>
      <c r="H217" s="13"/>
      <c r="I217" s="13"/>
      <c r="L217" s="23"/>
      <c r="M217" s="20"/>
      <c r="P217" s="23"/>
      <c r="V217" s="178"/>
      <c r="W217" s="163"/>
      <c r="X217" s="226"/>
      <c r="AA217" s="19"/>
      <c r="AB217" s="17"/>
      <c r="AC217" s="71"/>
    </row>
    <row r="218" spans="1:40" x14ac:dyDescent="0.3">
      <c r="A218" s="16"/>
      <c r="B218" s="437" t="s">
        <v>59</v>
      </c>
      <c r="C218" s="513">
        <v>947</v>
      </c>
      <c r="D218" s="430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78"/>
      <c r="W218" s="163"/>
      <c r="X218" s="200"/>
      <c r="Y218" s="199"/>
      <c r="Z218" s="230"/>
      <c r="AA218" s="22"/>
      <c r="AB218" s="22"/>
      <c r="AC218" s="22"/>
      <c r="AD218" s="22"/>
      <c r="AE218" s="92"/>
    </row>
    <row r="219" spans="1:40" x14ac:dyDescent="0.3">
      <c r="A219" s="16"/>
      <c r="B219" s="437" t="s">
        <v>32</v>
      </c>
      <c r="C219" s="513">
        <v>692</v>
      </c>
      <c r="D219" s="430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1"/>
      <c r="W219" s="163"/>
      <c r="X219" s="200">
        <v>1421</v>
      </c>
      <c r="Y219" s="199">
        <v>12252.63411767688</v>
      </c>
      <c r="Z219" s="230"/>
      <c r="AA219" s="22"/>
      <c r="AB219" s="22"/>
      <c r="AC219" s="22"/>
      <c r="AD219" s="22"/>
      <c r="AE219" s="93"/>
      <c r="AH219" s="742"/>
      <c r="AI219" s="742"/>
    </row>
    <row r="220" spans="1:40" x14ac:dyDescent="0.3">
      <c r="A220" s="16"/>
      <c r="B220" s="437" t="s">
        <v>33</v>
      </c>
      <c r="C220" s="513">
        <v>602</v>
      </c>
      <c r="D220" s="430">
        <v>6423.4835036300001</v>
      </c>
      <c r="F220" s="13"/>
      <c r="H220" s="13"/>
      <c r="I220" s="13"/>
      <c r="L220" s="618"/>
      <c r="M220" s="20"/>
      <c r="O220" s="3"/>
      <c r="P220" s="22"/>
      <c r="Q220" s="22"/>
      <c r="R220" s="22"/>
      <c r="S220" s="22"/>
      <c r="T220" s="22"/>
      <c r="U220" s="22"/>
      <c r="V220" s="232"/>
      <c r="W220" s="163"/>
      <c r="X220" s="200">
        <v>1041</v>
      </c>
      <c r="Y220" s="199">
        <v>8292.7401420099995</v>
      </c>
      <c r="Z220" s="200"/>
      <c r="AA220" s="19"/>
      <c r="AB220" s="22"/>
      <c r="AC220" s="22"/>
      <c r="AD220" s="22"/>
      <c r="AE220" s="148"/>
      <c r="AH220" s="72"/>
      <c r="AI220" s="72"/>
    </row>
    <row r="221" spans="1:40" x14ac:dyDescent="0.3">
      <c r="A221" s="16"/>
      <c r="B221" s="437" t="s">
        <v>34</v>
      </c>
      <c r="C221" s="513">
        <v>413</v>
      </c>
      <c r="D221" s="430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78"/>
      <c r="W221" s="163"/>
      <c r="X221" s="200">
        <v>770</v>
      </c>
      <c r="Y221" s="199">
        <v>6038.1425611800005</v>
      </c>
      <c r="Z221" s="230"/>
      <c r="AA221" s="22"/>
      <c r="AB221" s="22"/>
      <c r="AC221" s="22"/>
      <c r="AD221" s="22"/>
      <c r="AE221" s="92"/>
    </row>
    <row r="222" spans="1:40" x14ac:dyDescent="0.3">
      <c r="A222" s="16"/>
      <c r="B222" s="437" t="s">
        <v>35</v>
      </c>
      <c r="C222" s="513">
        <v>1009</v>
      </c>
      <c r="D222" s="430">
        <v>10608.633273359999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1"/>
      <c r="W222" s="163"/>
      <c r="X222" s="200">
        <v>1043</v>
      </c>
      <c r="Y222" s="199">
        <v>10247.784376600001</v>
      </c>
      <c r="Z222" s="230"/>
      <c r="AA222" s="22"/>
      <c r="AB222" s="22"/>
      <c r="AC222" s="22"/>
      <c r="AD222" s="22"/>
      <c r="AE222" s="93"/>
      <c r="AH222" s="742"/>
      <c r="AI222" s="742"/>
    </row>
    <row r="223" spans="1:40" x14ac:dyDescent="0.3">
      <c r="A223" s="16"/>
      <c r="B223" s="437" t="s">
        <v>31</v>
      </c>
      <c r="C223" s="513">
        <v>592</v>
      </c>
      <c r="D223" s="430">
        <v>6267.1238675300001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2"/>
      <c r="W223" s="163"/>
      <c r="X223" s="200">
        <v>1349</v>
      </c>
      <c r="Y223" s="199">
        <v>13272.00041705</v>
      </c>
      <c r="Z223" s="200"/>
      <c r="AA223" s="19"/>
      <c r="AB223" s="22"/>
      <c r="AC223" s="22"/>
      <c r="AD223" s="22"/>
      <c r="AE223" s="148"/>
      <c r="AH223" s="72"/>
      <c r="AI223" s="72"/>
    </row>
    <row r="224" spans="1:40" hidden="1" x14ac:dyDescent="0.3">
      <c r="A224" s="16"/>
      <c r="B224" s="437" t="s">
        <v>36</v>
      </c>
      <c r="C224" s="513">
        <v>0</v>
      </c>
      <c r="D224" s="430">
        <v>0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78"/>
      <c r="W224" s="163"/>
      <c r="X224" s="200">
        <v>1296</v>
      </c>
      <c r="Y224" s="199">
        <v>12990.21725528</v>
      </c>
      <c r="Z224" s="230"/>
      <c r="AA224" s="22"/>
      <c r="AB224" s="22"/>
      <c r="AC224" s="22"/>
      <c r="AD224" s="22"/>
      <c r="AE224" s="92"/>
    </row>
    <row r="225" spans="1:36" hidden="1" x14ac:dyDescent="0.3">
      <c r="A225" s="16"/>
      <c r="B225" s="437" t="s">
        <v>37</v>
      </c>
      <c r="C225" s="513">
        <v>0</v>
      </c>
      <c r="D225" s="430">
        <v>0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1"/>
      <c r="W225" s="163"/>
      <c r="X225" s="200">
        <v>1345</v>
      </c>
      <c r="Y225" s="199">
        <v>11734.405629929999</v>
      </c>
      <c r="Z225" s="230"/>
      <c r="AA225" s="22"/>
      <c r="AB225" s="22"/>
      <c r="AC225" s="22"/>
      <c r="AD225" s="22"/>
      <c r="AE225" s="93"/>
      <c r="AH225" s="742"/>
      <c r="AI225" s="742"/>
    </row>
    <row r="226" spans="1:36" hidden="1" x14ac:dyDescent="0.3">
      <c r="A226" s="16"/>
      <c r="B226" s="437" t="s">
        <v>41</v>
      </c>
      <c r="C226" s="513">
        <v>0</v>
      </c>
      <c r="D226" s="430">
        <v>0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2"/>
      <c r="W226" s="163"/>
      <c r="X226" s="228"/>
      <c r="Y226" s="227"/>
      <c r="Z226" s="200"/>
      <c r="AA226" s="19"/>
      <c r="AB226" s="22"/>
      <c r="AC226" s="22"/>
      <c r="AD226" s="22"/>
      <c r="AE226" s="148"/>
      <c r="AH226" s="72"/>
      <c r="AI226" s="72"/>
    </row>
    <row r="227" spans="1:36" hidden="1" x14ac:dyDescent="0.3">
      <c r="A227" s="16"/>
      <c r="B227" s="437" t="s">
        <v>39</v>
      </c>
      <c r="C227" s="513">
        <v>0</v>
      </c>
      <c r="D227" s="430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78"/>
      <c r="W227" s="163"/>
      <c r="X227" s="228"/>
      <c r="Y227" s="229"/>
      <c r="Z227" s="230"/>
      <c r="AA227" s="22"/>
      <c r="AB227" s="22"/>
      <c r="AC227" s="22"/>
      <c r="AD227" s="22"/>
      <c r="AE227" s="92"/>
    </row>
    <row r="228" spans="1:36" hidden="1" x14ac:dyDescent="0.3">
      <c r="A228" s="16"/>
      <c r="B228" s="437" t="s">
        <v>40</v>
      </c>
      <c r="C228" s="513">
        <v>0</v>
      </c>
      <c r="D228" s="430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1"/>
      <c r="W228" s="163"/>
      <c r="X228" s="228"/>
      <c r="Y228" s="229"/>
      <c r="Z228" s="230"/>
      <c r="AA228" s="22"/>
      <c r="AB228" s="22"/>
      <c r="AC228" s="22"/>
      <c r="AD228" s="22"/>
      <c r="AE228" s="93"/>
      <c r="AH228" s="742"/>
      <c r="AI228" s="742"/>
    </row>
    <row r="229" spans="1:36" hidden="1" x14ac:dyDescent="0.3">
      <c r="A229" s="16"/>
      <c r="B229" s="437" t="s">
        <v>60</v>
      </c>
      <c r="C229" s="513">
        <v>0</v>
      </c>
      <c r="D229" s="430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2"/>
      <c r="W229" s="163"/>
      <c r="X229" s="228"/>
      <c r="Y229" s="227"/>
      <c r="Z229" s="200"/>
      <c r="AA229" s="19"/>
      <c r="AB229" s="22"/>
      <c r="AC229" s="22"/>
      <c r="AD229" s="22"/>
      <c r="AE229" s="148"/>
      <c r="AH229" s="72"/>
      <c r="AI229" s="72"/>
    </row>
    <row r="230" spans="1:36" x14ac:dyDescent="0.25">
      <c r="A230" s="16"/>
      <c r="B230" s="522" t="s">
        <v>29</v>
      </c>
      <c r="C230" s="523">
        <f>SUM(C218:C229)</f>
        <v>4255</v>
      </c>
      <c r="D230" s="524">
        <f>D218+D219+D220+D221+D222+D223+D224+D225+D226+D227+D228+D229</f>
        <v>48254.344858179989</v>
      </c>
      <c r="F230" s="13"/>
      <c r="H230" s="13"/>
      <c r="I230" s="13"/>
      <c r="L230" s="23"/>
      <c r="M230" s="20"/>
      <c r="P230" s="58"/>
      <c r="Q230" s="58"/>
      <c r="R230" s="58"/>
      <c r="S230" s="58"/>
      <c r="T230" s="58"/>
      <c r="U230" s="58"/>
      <c r="V230" s="200"/>
      <c r="W230" s="199"/>
      <c r="X230" s="228"/>
      <c r="Y230" s="227"/>
      <c r="Z230" s="200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40"/>
      <c r="D231" s="440"/>
      <c r="F231" s="13"/>
      <c r="H231" s="13"/>
      <c r="I231" s="13"/>
      <c r="J231" s="13"/>
      <c r="X231" s="199"/>
      <c r="Y231" s="228"/>
      <c r="Z231" s="229"/>
      <c r="AA231" s="230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199"/>
      <c r="Y232" s="233"/>
      <c r="Z232" s="233"/>
      <c r="AA232" s="234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25"/>
      <c r="F233" s="13"/>
      <c r="H233" s="13"/>
      <c r="I233" s="13"/>
      <c r="J233" s="13"/>
      <c r="X233" s="199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40"/>
      <c r="D234" s="440"/>
      <c r="F234" s="13"/>
      <c r="H234" s="13"/>
      <c r="I234" s="13"/>
      <c r="J234" s="13"/>
      <c r="X234" s="199"/>
      <c r="Y234" s="233"/>
      <c r="Z234" s="233"/>
      <c r="AA234" s="234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199"/>
      <c r="Y235" s="233"/>
      <c r="Z235" s="233"/>
      <c r="AA235" s="234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199"/>
      <c r="Y236" s="233"/>
      <c r="Z236" s="233"/>
      <c r="AA236" s="234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199"/>
      <c r="Y237" s="233"/>
      <c r="Z237" s="233"/>
      <c r="AA237" s="234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199"/>
      <c r="Y238" s="233"/>
      <c r="Z238" s="233"/>
      <c r="AA238" s="234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199"/>
      <c r="Y239" s="233"/>
      <c r="Z239" s="233"/>
      <c r="AA239" s="234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19"/>
      <c r="C240" s="526"/>
      <c r="D240" s="526"/>
      <c r="E240" s="527"/>
      <c r="G240" s="33"/>
      <c r="H240" s="13"/>
      <c r="I240" s="13"/>
      <c r="J240" s="13"/>
      <c r="X240" s="199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726" t="s">
        <v>444</v>
      </c>
      <c r="C241" s="726"/>
      <c r="D241" s="726"/>
      <c r="E241" s="726"/>
      <c r="F241" s="727"/>
      <c r="G241" s="727"/>
      <c r="H241" s="727"/>
      <c r="I241" s="13"/>
      <c r="J241" s="13"/>
      <c r="K241" s="13"/>
      <c r="L241" s="13"/>
      <c r="M241" s="298"/>
      <c r="Y241" s="233"/>
      <c r="Z241" s="200"/>
      <c r="AA241" s="199"/>
      <c r="AC241" s="17"/>
    </row>
    <row r="242" spans="1:37" ht="15.75" customHeight="1" x14ac:dyDescent="0.25">
      <c r="A242" s="16"/>
      <c r="E242" s="416"/>
      <c r="H242" s="13"/>
      <c r="I242" s="13"/>
      <c r="J242" s="13"/>
      <c r="K242" s="13"/>
      <c r="L242" s="13"/>
      <c r="M242" s="298"/>
      <c r="Y242" s="233"/>
      <c r="Z242" s="200"/>
      <c r="AA242" s="199"/>
      <c r="AC242" s="29"/>
      <c r="AE242" s="26"/>
    </row>
    <row r="243" spans="1:37" ht="30.75" customHeight="1" x14ac:dyDescent="0.25">
      <c r="A243" s="16"/>
      <c r="B243" s="528"/>
      <c r="C243" s="716" t="s">
        <v>559</v>
      </c>
      <c r="D243" s="717"/>
      <c r="E243" s="714" t="s">
        <v>560</v>
      </c>
      <c r="F243" s="715"/>
      <c r="G243" s="20"/>
      <c r="X243" s="713" t="s">
        <v>285</v>
      </c>
      <c r="Y243" s="713"/>
      <c r="Z243" s="713"/>
      <c r="AA243" s="713"/>
      <c r="AB243" s="46"/>
      <c r="AC243" s="713" t="s">
        <v>282</v>
      </c>
      <c r="AD243" s="713"/>
      <c r="AE243" s="713"/>
      <c r="AF243" s="713"/>
      <c r="AI243" s="26"/>
    </row>
    <row r="244" spans="1:37" ht="26.25" customHeight="1" x14ac:dyDescent="0.3">
      <c r="A244" s="16"/>
      <c r="B244" s="529" t="s">
        <v>150</v>
      </c>
      <c r="C244" s="598" t="s">
        <v>58</v>
      </c>
      <c r="D244" s="530" t="s">
        <v>138</v>
      </c>
      <c r="E244" s="531" t="s">
        <v>58</v>
      </c>
      <c r="F244" s="452" t="s">
        <v>138</v>
      </c>
      <c r="G244" s="20"/>
      <c r="H244" s="20"/>
      <c r="L244" s="23"/>
      <c r="M244" s="20"/>
      <c r="P244" s="94"/>
      <c r="Q244" s="94"/>
      <c r="R244" s="94"/>
      <c r="S244" s="94"/>
      <c r="T244" s="94"/>
      <c r="U244" s="94"/>
      <c r="V244" s="235"/>
      <c r="W244" s="236" t="s">
        <v>150</v>
      </c>
      <c r="X244" s="237" t="s">
        <v>58</v>
      </c>
      <c r="Y244" s="237" t="s">
        <v>232</v>
      </c>
      <c r="Z244" s="237" t="s">
        <v>138</v>
      </c>
      <c r="AA244" s="151"/>
      <c r="AB244" s="236" t="s">
        <v>150</v>
      </c>
      <c r="AC244" s="237" t="s">
        <v>58</v>
      </c>
      <c r="AD244" s="237" t="s">
        <v>232</v>
      </c>
      <c r="AE244" s="237" t="s">
        <v>138</v>
      </c>
      <c r="AH244" s="26"/>
    </row>
    <row r="245" spans="1:37" ht="21" customHeight="1" x14ac:dyDescent="0.3">
      <c r="A245" s="16"/>
      <c r="B245" s="532" t="s">
        <v>136</v>
      </c>
      <c r="C245" s="599">
        <v>513</v>
      </c>
      <c r="D245" s="414">
        <v>9.1557524366471732</v>
      </c>
      <c r="E245" s="513">
        <v>486</v>
      </c>
      <c r="F245" s="414">
        <v>8.5084341563786019</v>
      </c>
      <c r="G245" s="20"/>
      <c r="H245" s="20"/>
      <c r="L245" s="23"/>
      <c r="M245" s="20"/>
      <c r="O245" s="94"/>
      <c r="P245" s="95"/>
      <c r="Q245" s="95"/>
      <c r="R245" s="95"/>
      <c r="S245" s="95"/>
      <c r="T245" s="95"/>
      <c r="U245" s="95"/>
      <c r="V245" s="178"/>
      <c r="W245" s="238" t="s">
        <v>136</v>
      </c>
      <c r="X245" s="282">
        <v>658</v>
      </c>
      <c r="Y245" s="283">
        <v>5776.5609999999997</v>
      </c>
      <c r="Z245" s="609">
        <f>+Y245/X245</f>
        <v>8.7789680851063832</v>
      </c>
      <c r="AA245" s="45"/>
      <c r="AB245" s="238" t="s">
        <v>136</v>
      </c>
      <c r="AC245" s="222">
        <v>830</v>
      </c>
      <c r="AD245" s="201">
        <v>5428.8249999999998</v>
      </c>
      <c r="AE245" s="201">
        <f>+AD245/AC245</f>
        <v>6.5407530120481923</v>
      </c>
      <c r="AH245" s="26"/>
      <c r="AK245" s="23"/>
    </row>
    <row r="246" spans="1:37" ht="21" customHeight="1" x14ac:dyDescent="0.25">
      <c r="A246" s="16"/>
      <c r="B246" s="533" t="s">
        <v>137</v>
      </c>
      <c r="C246" s="599">
        <v>79</v>
      </c>
      <c r="D246" s="414">
        <v>19.876238829493673</v>
      </c>
      <c r="E246" s="513">
        <v>187</v>
      </c>
      <c r="F246" s="414">
        <v>20.340372283529412</v>
      </c>
      <c r="G246" s="20"/>
      <c r="H246" s="20"/>
      <c r="L246" s="23"/>
      <c r="M246" s="20"/>
      <c r="P246" s="23"/>
      <c r="V246" s="178"/>
      <c r="W246" s="238" t="s">
        <v>137</v>
      </c>
      <c r="X246" s="448">
        <v>71</v>
      </c>
      <c r="Y246" s="449">
        <v>1355.82168581</v>
      </c>
      <c r="Z246" s="609">
        <f>+Y246/X246</f>
        <v>19.096080081830987</v>
      </c>
      <c r="AA246" s="45"/>
      <c r="AB246" s="238" t="s">
        <v>137</v>
      </c>
      <c r="AC246" s="222">
        <v>43</v>
      </c>
      <c r="AD246" s="201">
        <v>686.34394599000007</v>
      </c>
      <c r="AE246" s="201">
        <f>+AD246/AC246</f>
        <v>15.961487116046513</v>
      </c>
      <c r="AH246" s="26"/>
      <c r="AK246" s="23"/>
    </row>
    <row r="247" spans="1:37" ht="15" customHeight="1" x14ac:dyDescent="0.25">
      <c r="A247" s="16"/>
      <c r="B247" s="534" t="s">
        <v>29</v>
      </c>
      <c r="C247" s="600">
        <f>SUM(C245:C246)</f>
        <v>592</v>
      </c>
      <c r="D247" s="535"/>
      <c r="E247" s="536">
        <f>+E246+E245</f>
        <v>673</v>
      </c>
      <c r="F247" s="453"/>
      <c r="G247" s="20"/>
      <c r="H247" s="20"/>
      <c r="K247" s="25"/>
      <c r="L247" s="23"/>
      <c r="M247" s="20"/>
      <c r="P247" s="23"/>
      <c r="V247" s="178"/>
      <c r="W247" s="239" t="s">
        <v>29</v>
      </c>
      <c r="X247" s="240">
        <f>SUM(X245:X246)</f>
        <v>729</v>
      </c>
      <c r="Y247" s="241"/>
      <c r="Z247" s="242"/>
      <c r="AA247" s="152"/>
      <c r="AB247" s="239" t="s">
        <v>29</v>
      </c>
      <c r="AC247" s="240">
        <f>SUM(AC245:AC246)</f>
        <v>873</v>
      </c>
      <c r="AD247" s="241"/>
      <c r="AE247" s="242"/>
      <c r="AH247" s="26"/>
    </row>
    <row r="248" spans="1:37" ht="15.75" customHeight="1" x14ac:dyDescent="0.25">
      <c r="A248" s="16"/>
      <c r="B248" s="537"/>
      <c r="C248" s="538"/>
      <c r="D248" s="538"/>
      <c r="E248" s="538"/>
      <c r="F248" s="152"/>
      <c r="G248" s="153"/>
      <c r="H248" s="20"/>
      <c r="L248" s="25"/>
      <c r="Y248" s="243"/>
      <c r="Z248" s="242"/>
      <c r="AA248" s="242"/>
      <c r="AB248" s="152"/>
      <c r="AC248" s="153"/>
      <c r="AE248" s="26"/>
      <c r="AI248" s="26"/>
    </row>
    <row r="249" spans="1:37" ht="15.75" customHeight="1" x14ac:dyDescent="0.3">
      <c r="A249" s="16"/>
      <c r="G249" s="20"/>
      <c r="H249" s="20"/>
      <c r="P249" s="94"/>
      <c r="Q249" s="94"/>
      <c r="R249" s="94"/>
      <c r="S249" s="94"/>
      <c r="T249" s="94"/>
      <c r="U249" s="94"/>
      <c r="V249" s="94"/>
      <c r="W249" s="244"/>
      <c r="Y249" s="233"/>
      <c r="Z249" s="227"/>
      <c r="AA249" s="199"/>
      <c r="AC249" s="17"/>
    </row>
    <row r="250" spans="1:37" ht="15.75" customHeight="1" x14ac:dyDescent="0.3">
      <c r="A250" s="16"/>
      <c r="E250" s="416"/>
      <c r="P250" s="94"/>
      <c r="Q250" s="94"/>
      <c r="R250" s="94"/>
      <c r="S250" s="94"/>
      <c r="T250" s="94"/>
      <c r="U250" s="94"/>
      <c r="V250" s="94"/>
      <c r="W250" s="244"/>
      <c r="Y250" s="233"/>
      <c r="Z250" s="227"/>
      <c r="AA250" s="199"/>
      <c r="AC250" s="17"/>
    </row>
    <row r="251" spans="1:37" ht="15.75" customHeight="1" x14ac:dyDescent="0.3">
      <c r="A251" s="16"/>
      <c r="E251" s="416"/>
      <c r="H251" s="74"/>
      <c r="I251" s="75"/>
      <c r="J251" s="74"/>
      <c r="P251" s="94"/>
      <c r="Q251" s="94"/>
      <c r="R251" s="94"/>
      <c r="S251" s="94"/>
      <c r="T251" s="94"/>
      <c r="U251" s="94"/>
      <c r="V251" s="94"/>
      <c r="W251" s="244"/>
      <c r="Y251" s="233"/>
      <c r="Z251" s="200"/>
      <c r="AA251" s="199"/>
      <c r="AC251" s="17"/>
    </row>
    <row r="252" spans="1:37" ht="15.75" customHeight="1" x14ac:dyDescent="0.3">
      <c r="A252" s="16"/>
      <c r="E252" s="416"/>
      <c r="H252" s="75"/>
      <c r="I252" s="76"/>
      <c r="J252" s="25"/>
      <c r="P252" s="94"/>
      <c r="Q252" s="94"/>
      <c r="R252" s="94"/>
      <c r="S252" s="94"/>
      <c r="T252" s="94"/>
      <c r="U252" s="94"/>
      <c r="V252" s="94"/>
      <c r="W252" s="244"/>
      <c r="Y252" s="233"/>
      <c r="Z252" s="200"/>
      <c r="AA252" s="199"/>
      <c r="AC252" s="17"/>
    </row>
    <row r="253" spans="1:37" ht="15.75" customHeight="1" x14ac:dyDescent="0.3">
      <c r="A253" s="16"/>
      <c r="E253" s="416"/>
      <c r="G253" s="20"/>
      <c r="H253" s="20"/>
      <c r="P253" s="94"/>
      <c r="Q253" s="95"/>
      <c r="R253" s="95"/>
      <c r="S253" s="95"/>
      <c r="T253" s="95"/>
      <c r="U253" s="95"/>
      <c r="V253" s="95"/>
      <c r="W253" s="244"/>
      <c r="Y253" s="233"/>
      <c r="Z253" s="200"/>
      <c r="AA253" s="199"/>
      <c r="AC253" s="17"/>
    </row>
    <row r="254" spans="1:37" ht="15.75" customHeight="1" x14ac:dyDescent="0.3">
      <c r="A254" s="16"/>
      <c r="E254" s="416"/>
      <c r="G254" s="25"/>
      <c r="H254" s="25"/>
      <c r="Q254" s="94"/>
      <c r="R254" s="94"/>
      <c r="S254" s="94"/>
      <c r="T254" s="94"/>
      <c r="U254" s="94"/>
      <c r="V254" s="94"/>
      <c r="W254" s="244"/>
      <c r="Y254" s="233"/>
      <c r="Z254" s="200"/>
      <c r="AA254" s="199"/>
      <c r="AC254" s="17"/>
    </row>
    <row r="255" spans="1:37" ht="15.75" customHeight="1" x14ac:dyDescent="0.3">
      <c r="A255" s="16"/>
      <c r="E255" s="416"/>
      <c r="Q255" s="94"/>
      <c r="R255" s="94"/>
      <c r="S255" s="94"/>
      <c r="T255" s="94"/>
      <c r="U255" s="94"/>
      <c r="V255" s="94"/>
      <c r="W255" s="244"/>
      <c r="Y255" s="233"/>
      <c r="Z255" s="200"/>
      <c r="AA255" s="199"/>
      <c r="AC255" s="17"/>
    </row>
    <row r="256" spans="1:37" ht="15.75" customHeight="1" x14ac:dyDescent="0.3">
      <c r="A256" s="16"/>
      <c r="E256" s="416"/>
      <c r="Q256" s="94"/>
      <c r="R256" s="94"/>
      <c r="S256" s="94"/>
      <c r="T256" s="94"/>
      <c r="U256" s="94"/>
      <c r="V256" s="94"/>
      <c r="W256" s="244"/>
      <c r="Y256" s="233"/>
      <c r="Z256" s="200"/>
      <c r="AA256" s="199"/>
      <c r="AC256" s="17"/>
    </row>
    <row r="257" spans="1:29" ht="15.75" customHeight="1" x14ac:dyDescent="0.3">
      <c r="A257" s="16"/>
      <c r="E257" s="416"/>
      <c r="Q257" s="94"/>
      <c r="R257" s="94"/>
      <c r="S257" s="94"/>
      <c r="T257" s="94"/>
      <c r="U257" s="94"/>
      <c r="V257" s="94"/>
      <c r="W257" s="244"/>
      <c r="Y257" s="233"/>
      <c r="Z257" s="200"/>
      <c r="AA257" s="199"/>
      <c r="AC257" s="17"/>
    </row>
    <row r="258" spans="1:29" ht="15.75" customHeight="1" x14ac:dyDescent="0.3">
      <c r="A258" s="16"/>
      <c r="E258" s="416"/>
      <c r="Q258" s="94"/>
      <c r="R258" s="94"/>
      <c r="S258" s="94"/>
      <c r="T258" s="94"/>
      <c r="U258" s="94"/>
      <c r="V258" s="94"/>
      <c r="W258" s="244"/>
      <c r="Y258" s="233"/>
      <c r="Z258" s="200"/>
      <c r="AA258" s="199"/>
      <c r="AC258" s="17"/>
    </row>
    <row r="259" spans="1:29" ht="15.75" customHeight="1" x14ac:dyDescent="0.3">
      <c r="A259" s="16"/>
      <c r="E259" s="416"/>
      <c r="Q259" s="94"/>
      <c r="R259" s="94"/>
      <c r="S259" s="94"/>
      <c r="T259" s="94"/>
      <c r="U259" s="94"/>
      <c r="V259" s="94"/>
      <c r="W259" s="244"/>
      <c r="Y259" s="233"/>
      <c r="Z259" s="200"/>
      <c r="AA259" s="199"/>
      <c r="AC259" s="17"/>
    </row>
    <row r="260" spans="1:29" ht="15.75" customHeight="1" x14ac:dyDescent="0.3">
      <c r="A260" s="16"/>
      <c r="E260" s="416"/>
      <c r="Q260" s="94"/>
      <c r="R260" s="94"/>
      <c r="S260" s="94"/>
      <c r="T260" s="94"/>
      <c r="U260" s="94"/>
      <c r="V260" s="94"/>
      <c r="W260" s="244"/>
      <c r="Y260" s="233"/>
      <c r="Z260" s="200"/>
      <c r="AA260" s="199"/>
      <c r="AC260" s="17"/>
    </row>
    <row r="261" spans="1:29" ht="15.75" customHeight="1" x14ac:dyDescent="0.3">
      <c r="A261" s="16"/>
      <c r="E261" s="416"/>
      <c r="Q261" s="94"/>
      <c r="R261" s="94"/>
      <c r="S261" s="94"/>
      <c r="T261" s="94"/>
      <c r="U261" s="94"/>
      <c r="V261" s="94"/>
      <c r="W261" s="244"/>
      <c r="Y261" s="233"/>
      <c r="Z261" s="200"/>
      <c r="AA261" s="199"/>
      <c r="AC261" s="17"/>
    </row>
    <row r="262" spans="1:29" ht="15.75" customHeight="1" x14ac:dyDescent="0.3">
      <c r="A262" s="16"/>
      <c r="E262" s="416"/>
      <c r="Q262" s="94"/>
      <c r="R262" s="94"/>
      <c r="S262" s="94"/>
      <c r="T262" s="94"/>
      <c r="U262" s="94"/>
      <c r="V262" s="94"/>
      <c r="W262" s="244"/>
      <c r="Y262" s="233"/>
      <c r="Z262" s="200"/>
      <c r="AA262" s="199"/>
      <c r="AC262" s="17"/>
    </row>
    <row r="263" spans="1:29" ht="15.75" customHeight="1" x14ac:dyDescent="0.3">
      <c r="A263" s="16"/>
      <c r="E263" s="416"/>
      <c r="Q263" s="94"/>
      <c r="R263" s="94"/>
      <c r="S263" s="94"/>
      <c r="T263" s="94"/>
      <c r="U263" s="94"/>
      <c r="V263" s="94"/>
      <c r="W263" s="244"/>
      <c r="Y263" s="233"/>
      <c r="Z263" s="200"/>
      <c r="AA263" s="199"/>
      <c r="AC263" s="17"/>
    </row>
    <row r="264" spans="1:29" ht="15.75" customHeight="1" x14ac:dyDescent="0.3">
      <c r="A264" s="16"/>
      <c r="E264" s="416"/>
      <c r="Q264" s="94"/>
      <c r="R264" s="94"/>
      <c r="S264" s="94"/>
      <c r="T264" s="94"/>
      <c r="U264" s="94"/>
      <c r="V264" s="94"/>
      <c r="W264" s="244"/>
      <c r="Y264" s="233"/>
      <c r="Z264" s="200"/>
      <c r="AA264" s="199"/>
      <c r="AC264" s="17"/>
    </row>
    <row r="265" spans="1:29" ht="15.75" customHeight="1" x14ac:dyDescent="0.3">
      <c r="A265" s="16"/>
      <c r="E265" s="416"/>
      <c r="Q265" s="94"/>
      <c r="R265" s="94"/>
      <c r="S265" s="94"/>
      <c r="T265" s="94"/>
      <c r="U265" s="94"/>
      <c r="V265" s="94"/>
      <c r="W265" s="244"/>
      <c r="Y265" s="233"/>
      <c r="Z265" s="200"/>
      <c r="AA265" s="199"/>
      <c r="AC265" s="17"/>
    </row>
    <row r="266" spans="1:29" ht="26.25" customHeight="1" x14ac:dyDescent="0.3">
      <c r="A266" s="27"/>
      <c r="B266" s="726" t="s">
        <v>261</v>
      </c>
      <c r="C266" s="726"/>
      <c r="D266" s="726"/>
      <c r="E266" s="726"/>
      <c r="F266" s="726"/>
      <c r="G266" s="726"/>
      <c r="H266" s="20"/>
      <c r="I266" s="26"/>
      <c r="J266" s="26"/>
      <c r="K266" s="26"/>
      <c r="L266" s="26"/>
      <c r="Q266" s="94"/>
      <c r="R266" s="94"/>
      <c r="S266" s="94"/>
      <c r="T266" s="94"/>
      <c r="U266" s="94"/>
      <c r="V266" s="94"/>
      <c r="W266" s="244"/>
      <c r="Y266" s="233"/>
      <c r="Z266" s="200"/>
      <c r="AA266" s="199"/>
      <c r="AC266" s="17"/>
    </row>
    <row r="267" spans="1:29" ht="15.75" customHeight="1" x14ac:dyDescent="0.3">
      <c r="A267" s="16"/>
      <c r="E267" s="416"/>
      <c r="Q267" s="94"/>
      <c r="R267" s="94"/>
      <c r="S267" s="94"/>
      <c r="T267" s="94"/>
      <c r="U267" s="94"/>
      <c r="V267" s="94"/>
      <c r="W267" s="235"/>
      <c r="Y267" s="233"/>
      <c r="Z267" s="200"/>
      <c r="AA267" s="199"/>
      <c r="AC267" s="17"/>
    </row>
    <row r="268" spans="1:29" ht="15.75" customHeight="1" x14ac:dyDescent="0.3">
      <c r="A268" s="16"/>
      <c r="E268" s="416"/>
      <c r="Q268" s="94"/>
      <c r="R268" s="94"/>
      <c r="S268" s="94"/>
      <c r="T268" s="94"/>
      <c r="U268" s="94"/>
      <c r="V268" s="94"/>
      <c r="W268" s="235"/>
      <c r="AA268" s="199"/>
      <c r="AC268" s="17"/>
    </row>
    <row r="269" spans="1:29" ht="15.75" customHeight="1" x14ac:dyDescent="0.3">
      <c r="A269" s="16"/>
      <c r="E269" s="416"/>
      <c r="Q269" s="94"/>
      <c r="R269" s="94"/>
      <c r="S269" s="94"/>
      <c r="T269" s="94"/>
      <c r="U269" s="94"/>
      <c r="V269" s="94"/>
      <c r="W269" s="163"/>
      <c r="Y269" s="166"/>
      <c r="Z269" s="245"/>
      <c r="AC269" s="17"/>
    </row>
    <row r="270" spans="1:29" ht="30" customHeight="1" x14ac:dyDescent="0.3">
      <c r="A270" s="16"/>
      <c r="B270" s="479" t="s">
        <v>111</v>
      </c>
      <c r="C270" s="530" t="s">
        <v>58</v>
      </c>
      <c r="D270" s="539" t="s">
        <v>138</v>
      </c>
      <c r="F270" s="13"/>
      <c r="G270" s="3"/>
      <c r="H270" s="20"/>
      <c r="L270" s="23"/>
      <c r="M270" s="20"/>
      <c r="P270" s="94"/>
      <c r="Q270" s="94"/>
      <c r="R270" s="94"/>
      <c r="S270" s="94"/>
      <c r="T270" s="94"/>
      <c r="U270" s="94"/>
      <c r="V270" s="163"/>
      <c r="W270" s="246" t="s">
        <v>111</v>
      </c>
      <c r="X270" s="237" t="s">
        <v>58</v>
      </c>
      <c r="Y270" s="237" t="s">
        <v>247</v>
      </c>
      <c r="Z270" s="237" t="s">
        <v>246</v>
      </c>
      <c r="AA270" s="20"/>
      <c r="AB270" s="17"/>
    </row>
    <row r="271" spans="1:29" s="3" customFormat="1" ht="21" customHeight="1" x14ac:dyDescent="0.3">
      <c r="A271" s="48"/>
      <c r="B271" s="420" t="s">
        <v>139</v>
      </c>
      <c r="C271" s="410">
        <f>+X271</f>
        <v>3</v>
      </c>
      <c r="D271" s="414">
        <f t="shared" ref="D271:D273" si="11">+Y271</f>
        <v>20.149160806666668</v>
      </c>
      <c r="E271" s="410"/>
      <c r="L271" s="326"/>
      <c r="P271" s="96"/>
      <c r="Q271" s="96"/>
      <c r="R271" s="96"/>
      <c r="S271" s="96"/>
      <c r="T271" s="96"/>
      <c r="U271" s="96"/>
      <c r="V271" s="166"/>
      <c r="W271" s="159" t="s">
        <v>139</v>
      </c>
      <c r="X271" s="166">
        <v>3</v>
      </c>
      <c r="Y271" s="247">
        <f>(Z271/X271)/1000000</f>
        <v>20.149160806666668</v>
      </c>
      <c r="Z271" s="247">
        <v>60447482.420000002</v>
      </c>
      <c r="AB271" s="77"/>
    </row>
    <row r="272" spans="1:29" s="3" customFormat="1" ht="21" customHeight="1" x14ac:dyDescent="0.3">
      <c r="A272" s="48"/>
      <c r="B272" s="420" t="s">
        <v>140</v>
      </c>
      <c r="C272" s="410">
        <f>+X272</f>
        <v>14</v>
      </c>
      <c r="D272" s="414">
        <f t="shared" si="11"/>
        <v>29.832422550000004</v>
      </c>
      <c r="E272" s="410"/>
      <c r="L272" s="326"/>
      <c r="P272" s="96"/>
      <c r="Q272" s="96"/>
      <c r="R272" s="96"/>
      <c r="S272" s="96"/>
      <c r="T272" s="96"/>
      <c r="U272" s="96"/>
      <c r="V272" s="166"/>
      <c r="W272" s="159" t="s">
        <v>140</v>
      </c>
      <c r="X272" s="166">
        <v>14</v>
      </c>
      <c r="Y272" s="247">
        <f t="shared" ref="Y272:Y273" si="12">(Z272/X272)/1000000</f>
        <v>29.832422550000004</v>
      </c>
      <c r="Z272" s="247">
        <v>417653915.70000005</v>
      </c>
      <c r="AB272" s="77"/>
    </row>
    <row r="273" spans="1:29" s="3" customFormat="1" ht="21" customHeight="1" x14ac:dyDescent="0.3">
      <c r="A273" s="48"/>
      <c r="B273" s="420" t="s">
        <v>141</v>
      </c>
      <c r="C273" s="410">
        <f>+X273</f>
        <v>62</v>
      </c>
      <c r="D273" s="414">
        <f t="shared" si="11"/>
        <v>17.614862409838715</v>
      </c>
      <c r="E273" s="410"/>
      <c r="L273" s="326"/>
      <c r="P273" s="96"/>
      <c r="Q273" s="96"/>
      <c r="R273" s="96"/>
      <c r="S273" s="96"/>
      <c r="T273" s="96"/>
      <c r="U273" s="96"/>
      <c r="V273" s="248"/>
      <c r="W273" s="159" t="s">
        <v>141</v>
      </c>
      <c r="X273" s="166">
        <v>62</v>
      </c>
      <c r="Y273" s="247">
        <f t="shared" si="12"/>
        <v>17.614862409838715</v>
      </c>
      <c r="Z273" s="247">
        <v>1092121469.4100003</v>
      </c>
      <c r="AB273" s="77"/>
    </row>
    <row r="274" spans="1:29" ht="15.75" customHeight="1" x14ac:dyDescent="0.3">
      <c r="A274" s="16"/>
      <c r="B274" s="540" t="s">
        <v>29</v>
      </c>
      <c r="C274" s="411">
        <f>SUM(C271:C273)</f>
        <v>79</v>
      </c>
      <c r="D274" s="472">
        <f>SUM(D271:D273)</f>
        <v>67.596445766505383</v>
      </c>
      <c r="F274" s="13"/>
      <c r="G274" s="3"/>
      <c r="H274" s="20"/>
      <c r="L274" s="23"/>
      <c r="M274" s="20"/>
      <c r="P274" s="94"/>
      <c r="Q274" s="94"/>
      <c r="R274" s="94"/>
      <c r="S274" s="94"/>
      <c r="T274" s="94"/>
      <c r="U274" s="94"/>
      <c r="V274" s="235"/>
      <c r="W274" s="239" t="s">
        <v>29</v>
      </c>
      <c r="X274" s="249">
        <f>SUM(X271:X273)</f>
        <v>79</v>
      </c>
      <c r="Y274" s="250"/>
      <c r="Z274" s="250">
        <f>SUM(Z271:Z273)</f>
        <v>1570222867.5300004</v>
      </c>
      <c r="AA274" s="20"/>
      <c r="AB274" s="17"/>
    </row>
    <row r="275" spans="1:29" ht="15.75" customHeight="1" x14ac:dyDescent="0.3">
      <c r="A275" s="16"/>
      <c r="E275" s="410"/>
      <c r="Q275" s="94"/>
      <c r="R275" s="94"/>
      <c r="S275" s="94"/>
      <c r="T275" s="94"/>
      <c r="U275" s="94"/>
      <c r="V275" s="94"/>
      <c r="W275" s="235"/>
      <c r="Y275" s="233"/>
      <c r="Z275" s="200"/>
      <c r="AA275" s="199"/>
      <c r="AC275" s="17"/>
    </row>
    <row r="276" spans="1:29" ht="15.75" customHeight="1" x14ac:dyDescent="0.3">
      <c r="A276" s="16"/>
      <c r="Q276" s="94"/>
      <c r="R276" s="94"/>
      <c r="S276" s="94"/>
      <c r="T276" s="94"/>
      <c r="U276" s="94"/>
      <c r="V276" s="94"/>
      <c r="W276" s="235"/>
      <c r="Y276" s="233"/>
      <c r="Z276" s="200"/>
      <c r="AA276" s="199"/>
      <c r="AC276" s="17"/>
    </row>
    <row r="277" spans="1:29" ht="15.75" customHeight="1" x14ac:dyDescent="0.3">
      <c r="A277" s="16"/>
      <c r="E277" s="416"/>
      <c r="Q277" s="94"/>
      <c r="R277" s="94"/>
      <c r="S277" s="94"/>
      <c r="T277" s="94"/>
      <c r="U277" s="94"/>
      <c r="V277" s="94"/>
      <c r="W277" s="244"/>
      <c r="Y277" s="233"/>
      <c r="Z277" s="200"/>
      <c r="AA277" s="199"/>
      <c r="AC277" s="17"/>
    </row>
    <row r="278" spans="1:29" ht="15.75" customHeight="1" x14ac:dyDescent="0.25">
      <c r="E278" s="488"/>
      <c r="J278" s="78"/>
      <c r="Y278" s="233"/>
      <c r="Z278" s="200"/>
      <c r="AA278" s="199"/>
      <c r="AC278" s="17"/>
    </row>
    <row r="279" spans="1:29" ht="15.75" customHeight="1" x14ac:dyDescent="0.25">
      <c r="B279" s="514"/>
      <c r="C279" s="420"/>
      <c r="D279" s="420"/>
      <c r="E279" s="420"/>
      <c r="J279" s="14"/>
      <c r="W279" s="251"/>
      <c r="Y279" s="233"/>
      <c r="Z279" s="200"/>
      <c r="AA279" s="199"/>
      <c r="AC279" s="17"/>
    </row>
    <row r="280" spans="1:29" ht="15" customHeight="1" x14ac:dyDescent="0.25">
      <c r="B280" s="514"/>
      <c r="C280" s="420"/>
      <c r="D280" s="420"/>
      <c r="E280" s="420"/>
      <c r="J280" s="14"/>
      <c r="W280" s="252"/>
      <c r="Y280" s="233"/>
      <c r="Z280" s="200"/>
      <c r="AA280" s="199"/>
      <c r="AC280" s="17"/>
    </row>
    <row r="281" spans="1:29" ht="14.25" customHeight="1" x14ac:dyDescent="0.25">
      <c r="B281" s="514"/>
      <c r="C281" s="420"/>
      <c r="D281" s="420"/>
      <c r="E281" s="420"/>
      <c r="J281" s="14"/>
      <c r="W281" s="252"/>
      <c r="Y281" s="233"/>
      <c r="Z281" s="200"/>
      <c r="AA281" s="199"/>
      <c r="AC281" s="17"/>
    </row>
    <row r="282" spans="1:29" ht="15" customHeight="1" x14ac:dyDescent="0.25">
      <c r="B282" s="514"/>
      <c r="C282" s="420"/>
      <c r="D282" s="420"/>
      <c r="E282" s="420"/>
      <c r="J282" s="14"/>
      <c r="W282" s="252"/>
      <c r="Y282" s="233"/>
      <c r="Z282" s="200"/>
      <c r="AA282" s="199"/>
      <c r="AC282" s="17"/>
    </row>
    <row r="283" spans="1:29" x14ac:dyDescent="0.25">
      <c r="B283" s="514"/>
      <c r="C283" s="420"/>
      <c r="D283" s="420"/>
      <c r="E283" s="420"/>
      <c r="J283" s="14"/>
      <c r="W283" s="252"/>
      <c r="Y283" s="233"/>
      <c r="Z283" s="200"/>
      <c r="AA283" s="199"/>
      <c r="AC283" s="17"/>
    </row>
    <row r="284" spans="1:29" ht="15" customHeight="1" x14ac:dyDescent="0.25">
      <c r="B284" s="514"/>
      <c r="C284" s="513"/>
      <c r="D284" s="513"/>
      <c r="E284" s="420"/>
      <c r="J284" s="14"/>
      <c r="W284" s="252"/>
      <c r="Y284" s="233"/>
      <c r="Z284" s="200"/>
      <c r="AA284" s="199"/>
      <c r="AC284" s="17"/>
    </row>
    <row r="285" spans="1:29" ht="15" customHeight="1" x14ac:dyDescent="0.25">
      <c r="B285" s="514"/>
      <c r="C285" s="420"/>
      <c r="D285" s="420"/>
      <c r="E285" s="420"/>
      <c r="J285" s="14"/>
      <c r="W285" s="252"/>
      <c r="Z285" s="200"/>
      <c r="AA285" s="199"/>
      <c r="AC285" s="17"/>
    </row>
    <row r="286" spans="1:29" ht="15" customHeight="1" x14ac:dyDescent="0.25">
      <c r="B286" s="514"/>
      <c r="C286" s="420"/>
      <c r="D286" s="420"/>
      <c r="E286" s="420"/>
      <c r="J286" s="14"/>
      <c r="W286" s="252"/>
      <c r="Y286" s="200"/>
      <c r="Z286" s="199"/>
      <c r="AA286" s="253"/>
      <c r="AB286" s="25"/>
      <c r="AC286" s="17"/>
    </row>
    <row r="287" spans="1:29" ht="26.25" customHeight="1" x14ac:dyDescent="0.25">
      <c r="A287" s="27"/>
      <c r="B287" s="726" t="s">
        <v>174</v>
      </c>
      <c r="C287" s="726"/>
      <c r="D287" s="619"/>
      <c r="E287" s="410"/>
      <c r="J287" s="3"/>
      <c r="W287" s="252"/>
      <c r="Y287" s="200"/>
      <c r="Z287" s="199"/>
      <c r="AA287" s="253"/>
      <c r="AB287" s="25"/>
      <c r="AC287" s="17"/>
    </row>
    <row r="288" spans="1:29" ht="15" customHeight="1" thickBot="1" x14ac:dyDescent="0.3">
      <c r="A288" s="27"/>
      <c r="B288" s="427"/>
      <c r="C288" s="428"/>
      <c r="D288" s="428"/>
      <c r="E288" s="410"/>
      <c r="J288" s="3"/>
      <c r="W288" s="252"/>
      <c r="Y288" s="200"/>
      <c r="Z288" s="199"/>
      <c r="AA288" s="253"/>
      <c r="AB288" s="25"/>
      <c r="AC288" s="17"/>
    </row>
    <row r="289" spans="1:32" ht="15" customHeight="1" thickBot="1" x14ac:dyDescent="0.3">
      <c r="A289" s="27"/>
      <c r="B289" s="427"/>
      <c r="C289" s="739" t="s">
        <v>52</v>
      </c>
      <c r="D289" s="740"/>
      <c r="E289" s="737" t="s">
        <v>171</v>
      </c>
      <c r="F289" s="738"/>
      <c r="G289" s="737" t="s">
        <v>317</v>
      </c>
      <c r="H289" s="738"/>
      <c r="J289" s="3"/>
      <c r="W289" s="252"/>
      <c r="Y289" s="200"/>
      <c r="Z289" s="199"/>
      <c r="AA289" s="253"/>
      <c r="AB289" s="25"/>
      <c r="AC289" s="17"/>
    </row>
    <row r="290" spans="1:32" ht="15" customHeight="1" thickBot="1" x14ac:dyDescent="0.3">
      <c r="A290" s="16"/>
      <c r="B290" s="613" t="s">
        <v>28</v>
      </c>
      <c r="C290" s="614" t="s">
        <v>58</v>
      </c>
      <c r="D290" s="615" t="s">
        <v>103</v>
      </c>
      <c r="E290" s="614" t="s">
        <v>58</v>
      </c>
      <c r="F290" s="616" t="s">
        <v>103</v>
      </c>
      <c r="G290" s="617" t="s">
        <v>318</v>
      </c>
      <c r="H290" s="587" t="s">
        <v>319</v>
      </c>
      <c r="I290" s="3"/>
      <c r="L290" s="23"/>
      <c r="M290" s="20"/>
      <c r="Q290" s="20"/>
      <c r="V290" s="252"/>
      <c r="W290" s="163"/>
      <c r="X290" s="200"/>
      <c r="Y290" s="199"/>
      <c r="AA290" s="25"/>
      <c r="AB290" s="29"/>
    </row>
    <row r="291" spans="1:32" x14ac:dyDescent="0.25">
      <c r="A291" s="16"/>
      <c r="B291" s="647" t="s">
        <v>59</v>
      </c>
      <c r="C291" s="648">
        <v>1</v>
      </c>
      <c r="D291" s="649">
        <v>8.4619999999999997</v>
      </c>
      <c r="E291" s="648">
        <v>88</v>
      </c>
      <c r="F291" s="649">
        <v>1630.8623247799999</v>
      </c>
      <c r="G291" s="648">
        <v>89</v>
      </c>
      <c r="H291" s="649">
        <v>1639.3243247799999</v>
      </c>
      <c r="I291" s="3"/>
      <c r="L291" s="23"/>
      <c r="M291" s="20"/>
      <c r="O291" s="13"/>
      <c r="P291" s="13"/>
      <c r="Q291" s="20"/>
      <c r="V291" s="252"/>
      <c r="W291" s="200"/>
      <c r="X291" s="199"/>
      <c r="Y291" s="199"/>
      <c r="AA291" s="25"/>
      <c r="AB291" s="29"/>
    </row>
    <row r="292" spans="1:32" x14ac:dyDescent="0.25">
      <c r="A292" s="16"/>
      <c r="B292" s="650" t="s">
        <v>32</v>
      </c>
      <c r="C292" s="651">
        <v>315</v>
      </c>
      <c r="D292" s="652">
        <v>2925.018</v>
      </c>
      <c r="E292" s="648">
        <v>104</v>
      </c>
      <c r="F292" s="649">
        <v>1977.0493679400001</v>
      </c>
      <c r="G292" s="648">
        <v>419</v>
      </c>
      <c r="H292" s="649">
        <v>4902.0673679400006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2"/>
      <c r="W292" s="200"/>
      <c r="X292" s="199"/>
      <c r="Y292" s="199"/>
      <c r="Z292" s="199"/>
      <c r="AA292" s="23"/>
      <c r="AB292" s="22"/>
      <c r="AC292" s="19"/>
    </row>
    <row r="293" spans="1:32" x14ac:dyDescent="0.25">
      <c r="A293" s="16"/>
      <c r="B293" s="650" t="s">
        <v>33</v>
      </c>
      <c r="C293" s="651">
        <v>317</v>
      </c>
      <c r="D293" s="652">
        <v>2837.692</v>
      </c>
      <c r="E293" s="648">
        <v>109</v>
      </c>
      <c r="F293" s="649">
        <v>2207.2484725900003</v>
      </c>
      <c r="G293" s="648">
        <v>426</v>
      </c>
      <c r="H293" s="649">
        <v>5044.9404725900004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2"/>
      <c r="W293" s="200"/>
      <c r="X293" s="199"/>
      <c r="Y293" s="199"/>
      <c r="Z293" s="199"/>
      <c r="AA293" s="23"/>
      <c r="AB293" s="22"/>
      <c r="AC293" s="19"/>
    </row>
    <row r="294" spans="1:32" x14ac:dyDescent="0.25">
      <c r="A294" s="16"/>
      <c r="B294" s="650" t="s">
        <v>34</v>
      </c>
      <c r="C294" s="651">
        <v>515</v>
      </c>
      <c r="D294" s="652">
        <v>4759.2370000000001</v>
      </c>
      <c r="E294" s="648">
        <v>146</v>
      </c>
      <c r="F294" s="649">
        <v>2962.1652386399996</v>
      </c>
      <c r="G294" s="648">
        <v>661</v>
      </c>
      <c r="H294" s="649">
        <v>7721.4022386399993</v>
      </c>
      <c r="I294" s="3"/>
      <c r="L294" s="23"/>
      <c r="M294" s="20"/>
      <c r="Q294" s="22"/>
      <c r="R294" s="19"/>
      <c r="S294" s="19"/>
      <c r="T294" s="19"/>
      <c r="U294" s="19"/>
      <c r="V294" s="252"/>
      <c r="W294" s="200"/>
      <c r="X294" s="199"/>
      <c r="Y294" s="199"/>
      <c r="Z294" s="199"/>
      <c r="AA294" s="23"/>
      <c r="AB294" s="22"/>
      <c r="AC294" s="19"/>
    </row>
    <row r="295" spans="1:32" x14ac:dyDescent="0.25">
      <c r="A295" s="16"/>
      <c r="B295" s="650" t="s">
        <v>35</v>
      </c>
      <c r="C295" s="651">
        <v>772</v>
      </c>
      <c r="D295" s="652">
        <v>7083.9848155</v>
      </c>
      <c r="E295" s="648">
        <v>84</v>
      </c>
      <c r="F295" s="649">
        <v>1615.4561278499998</v>
      </c>
      <c r="G295" s="648">
        <v>856</v>
      </c>
      <c r="H295" s="649">
        <v>8699.4409433500005</v>
      </c>
      <c r="I295" s="3"/>
      <c r="L295" s="23"/>
      <c r="M295" s="20"/>
      <c r="Q295" s="22"/>
      <c r="R295" s="19"/>
      <c r="S295" s="19"/>
      <c r="T295" s="19"/>
      <c r="U295" s="19"/>
      <c r="V295" s="252"/>
      <c r="W295" s="200"/>
      <c r="X295" s="199"/>
      <c r="Y295" s="199"/>
      <c r="Z295" s="199"/>
      <c r="AA295" s="23"/>
      <c r="AB295" s="22"/>
      <c r="AC295" s="19"/>
    </row>
    <row r="296" spans="1:32" x14ac:dyDescent="0.25">
      <c r="A296" s="16"/>
      <c r="B296" s="650" t="s">
        <v>31</v>
      </c>
      <c r="C296" s="651">
        <v>817</v>
      </c>
      <c r="D296" s="652">
        <v>7574.9610000000002</v>
      </c>
      <c r="E296" s="648">
        <v>93</v>
      </c>
      <c r="F296" s="649">
        <v>1740.6468072</v>
      </c>
      <c r="G296" s="648">
        <v>910</v>
      </c>
      <c r="H296" s="649">
        <v>9315.6078072</v>
      </c>
      <c r="I296" s="3"/>
      <c r="L296" s="23"/>
      <c r="M296" s="20"/>
      <c r="Q296" s="22"/>
      <c r="R296" s="19"/>
      <c r="S296" s="19"/>
      <c r="T296" s="19"/>
      <c r="U296" s="19"/>
      <c r="V296" s="252"/>
      <c r="W296" s="163"/>
      <c r="X296" s="200"/>
      <c r="Y296" s="199"/>
      <c r="AA296" s="23"/>
      <c r="AB296" s="22"/>
      <c r="AC296" s="19"/>
    </row>
    <row r="297" spans="1:32" hidden="1" x14ac:dyDescent="0.25">
      <c r="A297" s="16"/>
      <c r="B297" s="650" t="s">
        <v>36</v>
      </c>
      <c r="C297" s="651">
        <v>0</v>
      </c>
      <c r="D297" s="652">
        <v>0</v>
      </c>
      <c r="E297" s="648">
        <v>0</v>
      </c>
      <c r="F297" s="649">
        <v>0</v>
      </c>
      <c r="G297" s="648">
        <v>0</v>
      </c>
      <c r="H297" s="649">
        <v>0</v>
      </c>
      <c r="I297" s="3"/>
      <c r="L297" s="23"/>
      <c r="M297" s="20"/>
      <c r="Q297" s="22"/>
      <c r="R297" s="19"/>
      <c r="S297" s="19"/>
      <c r="T297" s="19"/>
      <c r="U297" s="19"/>
      <c r="V297" s="252"/>
      <c r="W297" s="163"/>
      <c r="X297" s="200"/>
      <c r="Y297" s="199"/>
      <c r="AA297" s="23"/>
      <c r="AB297" s="22"/>
      <c r="AC297" s="19"/>
    </row>
    <row r="298" spans="1:32" hidden="1" x14ac:dyDescent="0.25">
      <c r="A298" s="16"/>
      <c r="B298" s="650" t="s">
        <v>37</v>
      </c>
      <c r="C298" s="651">
        <v>0</v>
      </c>
      <c r="D298" s="652">
        <v>0</v>
      </c>
      <c r="E298" s="648">
        <v>0</v>
      </c>
      <c r="F298" s="649">
        <v>0</v>
      </c>
      <c r="G298" s="648">
        <v>0</v>
      </c>
      <c r="H298" s="649">
        <v>0</v>
      </c>
      <c r="I298" s="3"/>
      <c r="L298" s="23"/>
      <c r="M298" s="20"/>
      <c r="Q298" s="22"/>
      <c r="R298" s="19"/>
      <c r="S298" s="19"/>
      <c r="T298" s="19"/>
      <c r="U298" s="19"/>
      <c r="V298" s="252"/>
      <c r="W298" s="163"/>
      <c r="X298" s="200"/>
      <c r="Y298" s="199"/>
      <c r="Z298" s="178"/>
      <c r="AA298" s="23"/>
      <c r="AB298" s="22"/>
      <c r="AC298" s="19"/>
    </row>
    <row r="299" spans="1:32" hidden="1" x14ac:dyDescent="0.25">
      <c r="A299" s="16"/>
      <c r="B299" s="650" t="s">
        <v>38</v>
      </c>
      <c r="C299" s="651">
        <v>0</v>
      </c>
      <c r="D299" s="652">
        <v>0</v>
      </c>
      <c r="E299" s="648">
        <v>0</v>
      </c>
      <c r="F299" s="649">
        <v>0</v>
      </c>
      <c r="G299" s="648">
        <v>0</v>
      </c>
      <c r="H299" s="649">
        <v>0</v>
      </c>
      <c r="I299" s="3"/>
      <c r="L299" s="23"/>
      <c r="M299" s="20"/>
      <c r="Q299" s="22"/>
      <c r="R299" s="19"/>
      <c r="S299" s="19"/>
      <c r="T299" s="19"/>
      <c r="U299" s="19"/>
      <c r="V299" s="252"/>
      <c r="W299" s="163"/>
      <c r="X299" s="200"/>
      <c r="Y299" s="199"/>
      <c r="Z299" s="178"/>
      <c r="AA299" s="23"/>
      <c r="AB299" s="22"/>
      <c r="AC299" s="19"/>
    </row>
    <row r="300" spans="1:32" hidden="1" x14ac:dyDescent="0.25">
      <c r="A300" s="16"/>
      <c r="B300" s="650" t="s">
        <v>39</v>
      </c>
      <c r="C300" s="651">
        <v>0</v>
      </c>
      <c r="D300" s="652">
        <v>0</v>
      </c>
      <c r="E300" s="648">
        <v>0</v>
      </c>
      <c r="F300" s="649">
        <v>0</v>
      </c>
      <c r="G300" s="648">
        <v>0</v>
      </c>
      <c r="H300" s="649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2"/>
      <c r="W300" s="163"/>
      <c r="X300" s="200"/>
      <c r="Y300" s="199"/>
      <c r="Z300" s="178"/>
      <c r="AA300" s="23"/>
      <c r="AB300" s="22"/>
      <c r="AC300" s="19"/>
    </row>
    <row r="301" spans="1:32" hidden="1" x14ac:dyDescent="0.25">
      <c r="A301" s="16"/>
      <c r="B301" s="650" t="s">
        <v>40</v>
      </c>
      <c r="C301" s="651">
        <v>0</v>
      </c>
      <c r="D301" s="652">
        <v>0</v>
      </c>
      <c r="E301" s="648">
        <v>0</v>
      </c>
      <c r="F301" s="649">
        <v>0</v>
      </c>
      <c r="G301" s="648">
        <v>0</v>
      </c>
      <c r="H301" s="649">
        <v>0</v>
      </c>
      <c r="I301" s="3"/>
      <c r="L301" s="23"/>
      <c r="M301" s="20"/>
      <c r="Q301" s="20"/>
      <c r="V301" s="252"/>
      <c r="W301" s="163"/>
      <c r="X301" s="200"/>
      <c r="Y301" s="199"/>
      <c r="Z301" s="178"/>
      <c r="AA301" s="23"/>
      <c r="AB301" s="22"/>
      <c r="AC301" s="19"/>
    </row>
    <row r="302" spans="1:32" hidden="1" x14ac:dyDescent="0.25">
      <c r="A302" s="16"/>
      <c r="B302" s="650" t="s">
        <v>60</v>
      </c>
      <c r="C302" s="651">
        <v>0</v>
      </c>
      <c r="D302" s="652">
        <v>0</v>
      </c>
      <c r="E302" s="648">
        <v>0</v>
      </c>
      <c r="F302" s="649">
        <v>0</v>
      </c>
      <c r="G302" s="648">
        <v>0</v>
      </c>
      <c r="H302" s="649">
        <v>0</v>
      </c>
      <c r="I302" s="3"/>
      <c r="L302" s="23"/>
      <c r="M302" s="20"/>
      <c r="Q302" s="20"/>
      <c r="V302" s="252"/>
      <c r="W302" s="163"/>
      <c r="X302" s="200"/>
      <c r="Y302" s="199"/>
      <c r="AA302" s="23"/>
      <c r="AB302" s="22"/>
      <c r="AC302" s="19"/>
    </row>
    <row r="303" spans="1:32" x14ac:dyDescent="0.25">
      <c r="A303" s="16"/>
      <c r="B303" s="653" t="s">
        <v>6</v>
      </c>
      <c r="C303" s="654">
        <f t="shared" ref="C303:H303" si="13">SUM(C291:C302)</f>
        <v>2737</v>
      </c>
      <c r="D303" s="655">
        <f t="shared" si="13"/>
        <v>25189.354815499999</v>
      </c>
      <c r="E303" s="654">
        <f t="shared" si="13"/>
        <v>624</v>
      </c>
      <c r="F303" s="655">
        <f t="shared" si="13"/>
        <v>12133.428339000002</v>
      </c>
      <c r="G303" s="654">
        <f t="shared" si="13"/>
        <v>3361</v>
      </c>
      <c r="H303" s="655">
        <f t="shared" si="13"/>
        <v>37322.783154500001</v>
      </c>
      <c r="I303" s="3"/>
      <c r="L303" s="23"/>
      <c r="M303" s="20"/>
      <c r="O303" s="13"/>
      <c r="P303" s="13"/>
      <c r="Q303" s="20"/>
      <c r="V303" s="252"/>
      <c r="W303" s="163"/>
      <c r="X303" s="200"/>
      <c r="Y303" s="199"/>
      <c r="AA303" s="23"/>
      <c r="AB303" s="29"/>
    </row>
    <row r="304" spans="1:32" ht="29.25" customHeight="1" x14ac:dyDescent="0.25">
      <c r="A304" s="16"/>
      <c r="B304" s="736" t="s">
        <v>312</v>
      </c>
      <c r="C304" s="736"/>
      <c r="D304" s="736"/>
      <c r="E304" s="736"/>
      <c r="F304" s="30"/>
      <c r="G304" s="14"/>
      <c r="H304" s="37"/>
      <c r="I304" s="30"/>
      <c r="J304" s="3"/>
      <c r="W304" s="252"/>
      <c r="Y304" s="200"/>
      <c r="Z304" s="199"/>
      <c r="AB304" s="23"/>
      <c r="AC304" s="6"/>
      <c r="AE304" s="22"/>
      <c r="AF304" s="19"/>
    </row>
    <row r="305" spans="1:40" ht="15" customHeight="1" x14ac:dyDescent="0.25">
      <c r="A305" s="16"/>
      <c r="B305" s="736"/>
      <c r="C305" s="736"/>
      <c r="D305" s="736"/>
      <c r="E305" s="736"/>
      <c r="J305" s="3"/>
      <c r="W305" s="198"/>
      <c r="Z305" s="178"/>
      <c r="AB305" s="23"/>
      <c r="AC305" s="17"/>
    </row>
    <row r="306" spans="1:40" ht="45" customHeight="1" x14ac:dyDescent="0.25">
      <c r="A306" s="16"/>
      <c r="B306" s="736"/>
      <c r="C306" s="736"/>
      <c r="D306" s="736"/>
      <c r="E306" s="736"/>
      <c r="J306" s="15"/>
      <c r="N306" s="23"/>
      <c r="O306" s="23"/>
      <c r="P306" s="23"/>
      <c r="W306" s="198"/>
      <c r="AB306" s="23"/>
      <c r="AC306" s="23"/>
    </row>
    <row r="307" spans="1:40" ht="17.25" customHeight="1" x14ac:dyDescent="0.25">
      <c r="A307" s="16"/>
      <c r="B307" s="461"/>
      <c r="C307" s="441"/>
      <c r="D307" s="441"/>
      <c r="E307" s="461"/>
      <c r="J307" s="15"/>
      <c r="N307" s="23"/>
      <c r="O307" s="23"/>
      <c r="P307" s="23"/>
      <c r="W307" s="198"/>
      <c r="AB307" s="23"/>
      <c r="AC307" s="23"/>
    </row>
    <row r="308" spans="1:40" ht="15.75" customHeight="1" x14ac:dyDescent="0.25">
      <c r="A308" s="16"/>
      <c r="B308" s="461"/>
      <c r="C308" s="461"/>
      <c r="D308" s="461"/>
      <c r="E308" s="461"/>
      <c r="J308" s="15"/>
      <c r="N308" s="23"/>
      <c r="O308" s="23"/>
      <c r="P308" s="23"/>
      <c r="W308" s="198"/>
      <c r="AB308" s="23"/>
      <c r="AC308" s="23"/>
    </row>
    <row r="309" spans="1:40" ht="17.25" hidden="1" customHeight="1" x14ac:dyDescent="0.25">
      <c r="A309" s="16"/>
      <c r="B309" s="461"/>
      <c r="C309" s="461"/>
      <c r="D309" s="461"/>
      <c r="E309" s="461"/>
      <c r="J309" s="15"/>
      <c r="N309" s="23"/>
      <c r="O309" s="23"/>
      <c r="P309" s="23"/>
      <c r="W309" s="198"/>
      <c r="AB309" s="23"/>
      <c r="AC309" s="23"/>
    </row>
    <row r="310" spans="1:40" ht="17.25" customHeight="1" x14ac:dyDescent="0.25">
      <c r="A310" s="16"/>
      <c r="B310" s="461"/>
      <c r="C310" s="441"/>
      <c r="D310" s="441"/>
      <c r="E310" s="461"/>
      <c r="J310" s="15"/>
      <c r="N310" s="23"/>
      <c r="O310" s="23"/>
      <c r="P310" s="23"/>
      <c r="W310" s="198"/>
      <c r="AB310" s="23"/>
      <c r="AC310" s="23"/>
    </row>
    <row r="311" spans="1:40" ht="15" customHeight="1" x14ac:dyDescent="0.25">
      <c r="A311" s="16"/>
      <c r="B311" s="442"/>
      <c r="C311" s="443"/>
      <c r="D311" s="443"/>
      <c r="E311" s="444"/>
      <c r="G311" s="20"/>
      <c r="N311" s="23"/>
      <c r="O311" s="23"/>
      <c r="P311" s="23"/>
      <c r="W311" s="198"/>
      <c r="AN311" s="25"/>
    </row>
    <row r="312" spans="1:40" ht="26.25" customHeight="1" x14ac:dyDescent="0.25">
      <c r="A312" s="16"/>
      <c r="B312" s="726" t="s">
        <v>175</v>
      </c>
      <c r="C312" s="726"/>
      <c r="D312" s="480"/>
      <c r="E312" s="445"/>
      <c r="G312" s="30"/>
      <c r="M312" s="20"/>
      <c r="N312" s="23"/>
      <c r="O312" s="23"/>
      <c r="P312" s="23"/>
      <c r="V312" s="163"/>
      <c r="W312" s="163"/>
      <c r="AB312" s="163"/>
      <c r="AC312" s="163"/>
      <c r="AD312" s="163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3"/>
      <c r="T313" s="163"/>
      <c r="U313" s="163"/>
      <c r="V313" s="163"/>
      <c r="W313" s="163"/>
      <c r="AK313" s="25"/>
    </row>
    <row r="314" spans="1:40" ht="15" customHeight="1" x14ac:dyDescent="0.25">
      <c r="A314" s="16"/>
      <c r="B314" s="465" t="s">
        <v>28</v>
      </c>
      <c r="C314" s="411" t="s">
        <v>3</v>
      </c>
      <c r="D314" s="463" t="s">
        <v>103</v>
      </c>
      <c r="F314" s="30"/>
      <c r="G314" s="3"/>
      <c r="H314" s="20"/>
      <c r="L314" s="23"/>
      <c r="N314" s="23"/>
      <c r="O314" s="23"/>
      <c r="P314" s="23"/>
      <c r="S314" s="163"/>
      <c r="T314" s="163"/>
      <c r="U314" s="163"/>
      <c r="V314" s="163"/>
      <c r="W314" s="163"/>
      <c r="AJ314" s="25"/>
    </row>
    <row r="315" spans="1:40" x14ac:dyDescent="0.25">
      <c r="A315" s="16"/>
      <c r="B315" s="460" t="s">
        <v>59</v>
      </c>
      <c r="C315" s="410">
        <v>0</v>
      </c>
      <c r="D315" s="414">
        <v>0</v>
      </c>
      <c r="F315" s="30"/>
      <c r="G315" s="3"/>
      <c r="H315" s="20"/>
      <c r="L315" s="23"/>
      <c r="N315" s="23"/>
      <c r="O315" s="23"/>
      <c r="P315" s="23"/>
      <c r="V315" s="163"/>
      <c r="W315" s="163"/>
      <c r="AB315" s="163"/>
      <c r="AC315" s="163"/>
      <c r="AD315" s="163"/>
      <c r="AM315" s="25"/>
    </row>
    <row r="316" spans="1:40" x14ac:dyDescent="0.25">
      <c r="A316" s="16"/>
      <c r="B316" s="460" t="s">
        <v>32</v>
      </c>
      <c r="C316" s="410">
        <v>26</v>
      </c>
      <c r="D316" s="414">
        <v>228743000</v>
      </c>
      <c r="F316" s="30"/>
      <c r="G316" s="3"/>
      <c r="H316" s="20"/>
      <c r="L316" s="23"/>
      <c r="N316" s="23"/>
      <c r="O316" s="23"/>
      <c r="P316" s="23"/>
      <c r="V316" s="163"/>
      <c r="W316" s="163"/>
      <c r="AB316" s="163"/>
      <c r="AC316" s="163"/>
      <c r="AD316" s="163"/>
      <c r="AM316" s="25"/>
    </row>
    <row r="317" spans="1:40" x14ac:dyDescent="0.25">
      <c r="A317" s="16"/>
      <c r="B317" s="460" t="s">
        <v>33</v>
      </c>
      <c r="C317" s="410">
        <v>19</v>
      </c>
      <c r="D317" s="414">
        <v>168471000</v>
      </c>
      <c r="F317" s="30"/>
      <c r="G317" s="3"/>
      <c r="H317" s="20"/>
      <c r="L317" s="23"/>
      <c r="N317" s="23"/>
      <c r="O317" s="23"/>
      <c r="P317" s="23"/>
      <c r="V317" s="163"/>
      <c r="W317" s="163"/>
      <c r="AB317" s="163"/>
      <c r="AC317" s="163"/>
      <c r="AD317" s="163"/>
      <c r="AM317" s="25"/>
    </row>
    <row r="318" spans="1:40" x14ac:dyDescent="0.25">
      <c r="A318" s="16"/>
      <c r="B318" s="460" t="s">
        <v>34</v>
      </c>
      <c r="C318" s="410">
        <v>27</v>
      </c>
      <c r="D318" s="414">
        <v>241487000</v>
      </c>
      <c r="F318" s="30"/>
      <c r="G318" s="3"/>
      <c r="H318" s="20"/>
      <c r="L318" s="23"/>
      <c r="N318" s="23"/>
      <c r="O318" s="23"/>
      <c r="P318" s="23"/>
      <c r="V318" s="163"/>
      <c r="W318" s="163"/>
      <c r="AB318" s="163"/>
      <c r="AC318" s="163"/>
      <c r="AD318" s="163"/>
      <c r="AM318" s="25"/>
    </row>
    <row r="319" spans="1:40" x14ac:dyDescent="0.25">
      <c r="A319" s="16"/>
      <c r="B319" s="460" t="s">
        <v>35</v>
      </c>
      <c r="C319" s="410">
        <v>50</v>
      </c>
      <c r="D319" s="414">
        <v>447912000</v>
      </c>
      <c r="F319" s="30"/>
      <c r="G319" s="3"/>
      <c r="H319" s="20"/>
      <c r="L319" s="23"/>
      <c r="N319" s="23"/>
      <c r="O319" s="23"/>
      <c r="P319" s="23"/>
      <c r="V319" s="163"/>
      <c r="W319" s="163"/>
      <c r="AB319" s="163"/>
      <c r="AC319" s="163"/>
      <c r="AD319" s="163"/>
      <c r="AM319" s="25"/>
    </row>
    <row r="320" spans="1:40" x14ac:dyDescent="0.25">
      <c r="A320" s="16"/>
      <c r="B320" s="460" t="s">
        <v>31</v>
      </c>
      <c r="C320" s="410">
        <v>73</v>
      </c>
      <c r="D320" s="414">
        <v>783958407.07000005</v>
      </c>
      <c r="F320" s="30"/>
      <c r="G320" s="3"/>
      <c r="H320" s="20"/>
      <c r="L320" s="23"/>
      <c r="N320" s="23"/>
      <c r="O320" s="23"/>
      <c r="P320" s="23"/>
      <c r="V320" s="163"/>
      <c r="W320" s="163"/>
      <c r="AB320" s="163"/>
      <c r="AC320" s="163"/>
      <c r="AD320" s="163"/>
      <c r="AM320" s="25"/>
    </row>
    <row r="321" spans="1:39" ht="15" hidden="1" customHeight="1" x14ac:dyDescent="0.25">
      <c r="A321" s="16"/>
      <c r="B321" s="460" t="s">
        <v>36</v>
      </c>
      <c r="C321" s="410">
        <v>0</v>
      </c>
      <c r="D321" s="414">
        <v>0</v>
      </c>
      <c r="F321" s="30"/>
      <c r="G321" s="3"/>
      <c r="H321" s="20"/>
      <c r="L321" s="23"/>
      <c r="N321" s="23"/>
      <c r="O321" s="23"/>
      <c r="P321" s="23"/>
      <c r="V321" s="163"/>
      <c r="W321" s="163"/>
      <c r="AB321" s="163"/>
      <c r="AC321" s="163"/>
      <c r="AD321" s="163"/>
      <c r="AM321" s="25"/>
    </row>
    <row r="322" spans="1:39" ht="15" hidden="1" customHeight="1" x14ac:dyDescent="0.25">
      <c r="A322" s="16"/>
      <c r="B322" s="460" t="s">
        <v>37</v>
      </c>
      <c r="C322" s="410">
        <v>0</v>
      </c>
      <c r="D322" s="414">
        <v>0</v>
      </c>
      <c r="F322" s="30"/>
      <c r="G322" s="3"/>
      <c r="H322" s="20"/>
      <c r="L322" s="23"/>
      <c r="N322" s="23"/>
      <c r="O322" s="23"/>
      <c r="P322" s="23"/>
      <c r="V322" s="163"/>
      <c r="W322" s="163"/>
      <c r="AB322" s="163"/>
      <c r="AC322" s="163"/>
      <c r="AD322" s="163"/>
      <c r="AM322" s="25"/>
    </row>
    <row r="323" spans="1:39" hidden="1" x14ac:dyDescent="0.25">
      <c r="A323" s="16"/>
      <c r="B323" s="460" t="s">
        <v>38</v>
      </c>
      <c r="C323" s="410">
        <v>0</v>
      </c>
      <c r="D323" s="414">
        <v>0</v>
      </c>
      <c r="E323" s="330"/>
      <c r="F323" s="30"/>
      <c r="G323" s="3"/>
      <c r="H323" s="20"/>
      <c r="L323" s="23"/>
      <c r="N323" s="23"/>
      <c r="O323" s="23"/>
      <c r="P323" s="23"/>
      <c r="V323" s="163"/>
      <c r="W323" s="163"/>
      <c r="AB323" s="163"/>
      <c r="AC323" s="163"/>
      <c r="AD323" s="163"/>
      <c r="AJ323" s="341"/>
      <c r="AK323" s="342"/>
      <c r="AL323" s="21"/>
      <c r="AM323" s="25"/>
    </row>
    <row r="324" spans="1:39" hidden="1" x14ac:dyDescent="0.25">
      <c r="A324" s="16"/>
      <c r="B324" s="460" t="s">
        <v>39</v>
      </c>
      <c r="C324" s="410">
        <v>0</v>
      </c>
      <c r="D324" s="414">
        <v>0</v>
      </c>
      <c r="E324" s="330"/>
      <c r="F324" s="30"/>
      <c r="G324" s="3"/>
      <c r="H324" s="20"/>
      <c r="L324" s="23"/>
      <c r="N324" s="23"/>
      <c r="O324" s="23"/>
      <c r="P324" s="23"/>
      <c r="V324" s="163"/>
      <c r="W324" s="163"/>
      <c r="AB324" s="163"/>
      <c r="AC324" s="163"/>
      <c r="AD324" s="163"/>
      <c r="AL324" s="24"/>
    </row>
    <row r="325" spans="1:39" hidden="1" x14ac:dyDescent="0.25">
      <c r="A325" s="16"/>
      <c r="B325" s="460" t="s">
        <v>40</v>
      </c>
      <c r="C325" s="410">
        <v>0</v>
      </c>
      <c r="D325" s="414">
        <v>0</v>
      </c>
      <c r="E325" s="330"/>
      <c r="F325" s="30"/>
      <c r="G325" s="3"/>
      <c r="H325" s="20"/>
      <c r="L325" s="23"/>
      <c r="N325" s="23"/>
      <c r="O325" s="23"/>
      <c r="P325" s="23"/>
      <c r="V325" s="163"/>
      <c r="W325" s="163"/>
      <c r="AB325" s="163"/>
      <c r="AC325" s="163"/>
      <c r="AD325" s="163"/>
    </row>
    <row r="326" spans="1:39" hidden="1" x14ac:dyDescent="0.25">
      <c r="A326" s="16"/>
      <c r="B326" s="460" t="s">
        <v>60</v>
      </c>
      <c r="C326" s="410">
        <v>0</v>
      </c>
      <c r="D326" s="414">
        <v>0</v>
      </c>
      <c r="E326" s="330"/>
      <c r="F326" s="30"/>
      <c r="G326" s="3"/>
      <c r="H326" s="20"/>
      <c r="L326" s="23"/>
      <c r="N326" s="23"/>
      <c r="O326" s="23"/>
      <c r="P326" s="23"/>
      <c r="V326" s="163"/>
      <c r="W326" s="163"/>
      <c r="AB326" s="163"/>
      <c r="AC326" s="163"/>
      <c r="AD326" s="163"/>
    </row>
    <row r="327" spans="1:39" hidden="1" x14ac:dyDescent="0.25">
      <c r="A327" s="16"/>
      <c r="B327" s="446"/>
      <c r="D327" s="414"/>
      <c r="E327" s="330"/>
      <c r="F327" s="30"/>
      <c r="G327" s="3"/>
      <c r="H327" s="20"/>
      <c r="I327" s="19"/>
      <c r="L327" s="23"/>
      <c r="N327" s="23"/>
      <c r="O327" s="23"/>
      <c r="P327" s="23"/>
      <c r="V327" s="163"/>
      <c r="W327" s="163"/>
      <c r="AB327" s="163"/>
      <c r="AC327" s="163"/>
      <c r="AD327" s="163"/>
    </row>
    <row r="328" spans="1:39" x14ac:dyDescent="0.25">
      <c r="A328" s="16"/>
      <c r="B328" s="469" t="s">
        <v>6</v>
      </c>
      <c r="C328" s="462">
        <f>SUM(C315:C327)</f>
        <v>195</v>
      </c>
      <c r="D328" s="474">
        <f>SUM(D315:D327)</f>
        <v>1870571407.0700002</v>
      </c>
      <c r="F328" s="13"/>
      <c r="G328" s="3"/>
      <c r="H328" s="20"/>
      <c r="I328" s="19"/>
      <c r="L328" s="23"/>
      <c r="N328" s="23"/>
      <c r="O328" s="23"/>
      <c r="P328" s="23"/>
      <c r="V328" s="163"/>
      <c r="W328" s="163"/>
      <c r="AB328" s="163"/>
      <c r="AC328" s="163"/>
      <c r="AD328" s="163"/>
    </row>
    <row r="329" spans="1:39" ht="15" customHeight="1" x14ac:dyDescent="0.25">
      <c r="A329" s="16"/>
      <c r="B329" s="582" t="s">
        <v>293</v>
      </c>
      <c r="C329" s="428"/>
      <c r="D329" s="586"/>
      <c r="F329" s="13"/>
      <c r="G329" s="3"/>
      <c r="H329" s="20"/>
      <c r="I329" s="19"/>
      <c r="L329" s="23"/>
      <c r="N329" s="23"/>
      <c r="O329" s="23"/>
      <c r="P329" s="23"/>
      <c r="V329" s="163"/>
      <c r="W329" s="163"/>
      <c r="AB329" s="163"/>
      <c r="AC329" s="163"/>
      <c r="AD329" s="163"/>
    </row>
    <row r="330" spans="1:39" ht="15.75" customHeight="1" x14ac:dyDescent="0.25">
      <c r="A330" s="16"/>
      <c r="B330" s="736" t="s">
        <v>100</v>
      </c>
      <c r="C330" s="736"/>
      <c r="D330" s="736"/>
      <c r="E330" s="736"/>
      <c r="J330" s="19"/>
      <c r="N330" s="23"/>
      <c r="O330" s="23"/>
      <c r="P330" s="23"/>
      <c r="V330" s="163"/>
      <c r="W330" s="163"/>
      <c r="AB330" s="163"/>
      <c r="AC330" s="163"/>
      <c r="AD330" s="163"/>
    </row>
    <row r="331" spans="1:39" ht="15" customHeight="1" x14ac:dyDescent="0.25">
      <c r="A331" s="16"/>
      <c r="B331" s="736"/>
      <c r="C331" s="736"/>
      <c r="D331" s="736"/>
      <c r="E331" s="736"/>
      <c r="J331" s="19"/>
      <c r="N331" s="23"/>
      <c r="O331" s="23"/>
      <c r="P331" s="23"/>
      <c r="V331" s="163"/>
      <c r="W331" s="163"/>
      <c r="AB331" s="163"/>
      <c r="AC331" s="163"/>
      <c r="AD331" s="163"/>
    </row>
    <row r="332" spans="1:39" ht="15.75" customHeight="1" x14ac:dyDescent="0.25">
      <c r="B332" s="736"/>
      <c r="C332" s="736"/>
      <c r="D332" s="736"/>
      <c r="E332" s="736"/>
      <c r="F332" s="27"/>
      <c r="G332" s="27"/>
      <c r="H332" s="27"/>
      <c r="I332" s="26"/>
      <c r="J332" s="91"/>
      <c r="K332" s="3"/>
      <c r="N332" s="23"/>
      <c r="O332" s="23"/>
      <c r="P332" s="23"/>
      <c r="V332" s="163"/>
      <c r="W332" s="163"/>
      <c r="AB332" s="163"/>
      <c r="AC332" s="163"/>
      <c r="AD332" s="163"/>
    </row>
    <row r="333" spans="1:39" ht="15.75" customHeight="1" x14ac:dyDescent="0.25">
      <c r="B333" s="478"/>
      <c r="C333" s="478"/>
      <c r="D333" s="478"/>
      <c r="E333" s="478"/>
      <c r="F333" s="27"/>
      <c r="G333" s="27"/>
      <c r="H333" s="27"/>
      <c r="I333" s="26"/>
      <c r="J333" s="91"/>
      <c r="K333" s="3"/>
      <c r="N333" s="23"/>
      <c r="O333" s="23"/>
      <c r="P333" s="23"/>
      <c r="Q333" s="24"/>
      <c r="R333" s="24"/>
      <c r="S333" s="24"/>
      <c r="T333" s="24"/>
      <c r="U333" s="24"/>
      <c r="V333" s="24"/>
      <c r="W333" s="163"/>
      <c r="X333" s="254"/>
    </row>
    <row r="334" spans="1:39" ht="15.75" customHeight="1" x14ac:dyDescent="0.25">
      <c r="B334" s="478"/>
      <c r="C334" s="478"/>
      <c r="D334" s="478"/>
      <c r="E334" s="612"/>
      <c r="F334" s="27"/>
      <c r="G334" s="27"/>
      <c r="H334" s="27"/>
      <c r="I334" s="26"/>
      <c r="J334" s="91"/>
      <c r="K334" s="3"/>
      <c r="P334" s="26"/>
      <c r="Q334" s="24"/>
      <c r="R334" s="24"/>
      <c r="S334" s="24"/>
      <c r="T334" s="24"/>
      <c r="U334" s="24"/>
      <c r="V334" s="24"/>
      <c r="W334" s="163"/>
      <c r="X334" s="254"/>
    </row>
    <row r="335" spans="1:39" ht="15.75" customHeight="1" x14ac:dyDescent="0.25">
      <c r="B335" s="478"/>
      <c r="C335" s="478"/>
      <c r="D335" s="478"/>
      <c r="E335" s="478"/>
      <c r="F335" s="27"/>
      <c r="G335" s="27"/>
      <c r="H335" s="27"/>
      <c r="I335" s="26"/>
      <c r="J335" s="91"/>
      <c r="K335" s="3"/>
      <c r="P335" s="26"/>
      <c r="Q335" s="24"/>
      <c r="R335" s="24"/>
      <c r="S335" s="24"/>
      <c r="T335" s="24"/>
      <c r="U335" s="24"/>
      <c r="V335" s="24"/>
      <c r="W335" s="163"/>
      <c r="X335" s="254"/>
    </row>
    <row r="336" spans="1:39" ht="15.75" customHeight="1" x14ac:dyDescent="0.25">
      <c r="B336" s="478"/>
      <c r="C336" s="478"/>
      <c r="D336" s="478"/>
      <c r="E336" s="478"/>
      <c r="F336" s="27"/>
      <c r="G336" s="27"/>
      <c r="H336" s="27"/>
      <c r="I336" s="26"/>
      <c r="J336" s="91"/>
      <c r="K336" s="3"/>
      <c r="P336" s="26"/>
      <c r="Q336" s="24"/>
      <c r="R336" s="24"/>
      <c r="S336" s="24"/>
      <c r="T336" s="24"/>
      <c r="U336" s="24"/>
      <c r="V336" s="24"/>
      <c r="W336" s="163"/>
      <c r="X336" s="254"/>
    </row>
    <row r="337" spans="1:28" ht="26.25" customHeight="1" x14ac:dyDescent="0.25">
      <c r="A337" s="27"/>
      <c r="B337" s="726" t="s">
        <v>192</v>
      </c>
      <c r="C337" s="726"/>
      <c r="D337" s="726"/>
      <c r="E337" s="726"/>
      <c r="F337" s="26"/>
      <c r="G337" s="91"/>
      <c r="M337" s="327"/>
      <c r="Q337" s="24"/>
      <c r="R337" s="24"/>
      <c r="S337" s="24"/>
      <c r="T337" s="24"/>
      <c r="U337" s="24"/>
      <c r="V337" s="24"/>
      <c r="W337" s="198"/>
    </row>
    <row r="338" spans="1:28" ht="15.75" customHeight="1" x14ac:dyDescent="0.25">
      <c r="A338" s="27"/>
      <c r="B338" s="427"/>
      <c r="C338" s="428"/>
      <c r="D338" s="428"/>
      <c r="M338" s="327"/>
      <c r="Q338" s="766"/>
      <c r="R338" s="97"/>
      <c r="S338" s="97"/>
      <c r="T338" s="97"/>
      <c r="U338" s="97"/>
      <c r="V338" s="97"/>
      <c r="W338" s="198"/>
      <c r="X338" s="767"/>
      <c r="Y338" s="767"/>
      <c r="AB338" s="28"/>
    </row>
    <row r="339" spans="1:28" ht="15.75" customHeight="1" x14ac:dyDescent="0.25">
      <c r="A339" s="16"/>
      <c r="C339" s="716" t="s">
        <v>561</v>
      </c>
      <c r="D339" s="773"/>
      <c r="E339" s="773"/>
      <c r="F339" s="773"/>
      <c r="G339" s="773"/>
      <c r="H339" s="717"/>
      <c r="J339" s="2"/>
      <c r="K339" s="774" t="s">
        <v>564</v>
      </c>
      <c r="L339" s="775"/>
      <c r="M339" s="775"/>
      <c r="N339" s="776"/>
      <c r="O339" s="105"/>
      <c r="Q339" s="766"/>
      <c r="R339" s="97"/>
      <c r="S339" s="97"/>
      <c r="T339" s="97"/>
      <c r="U339" s="97"/>
      <c r="V339" s="97"/>
      <c r="W339" s="255"/>
      <c r="X339" s="256"/>
      <c r="Y339" s="256"/>
      <c r="AB339" s="72"/>
    </row>
    <row r="340" spans="1:28" s="30" customFormat="1" ht="19" customHeight="1" x14ac:dyDescent="0.25">
      <c r="A340" s="41"/>
      <c r="B340" s="330"/>
      <c r="C340" s="762" t="s">
        <v>562</v>
      </c>
      <c r="D340" s="763"/>
      <c r="E340" s="763"/>
      <c r="F340" s="770" t="s">
        <v>563</v>
      </c>
      <c r="G340" s="764"/>
      <c r="H340" s="765"/>
      <c r="I340" s="20"/>
      <c r="J340" s="330"/>
      <c r="K340" s="770" t="s">
        <v>565</v>
      </c>
      <c r="L340" s="765"/>
      <c r="M340" s="770" t="s">
        <v>566</v>
      </c>
      <c r="N340" s="765"/>
      <c r="O340" s="105"/>
      <c r="Q340" s="97"/>
      <c r="R340" s="97"/>
      <c r="S340" s="97"/>
      <c r="T340" s="97"/>
      <c r="U340" s="97"/>
      <c r="V340" s="97"/>
      <c r="W340" s="257"/>
      <c r="X340" s="258"/>
      <c r="Y340" s="258"/>
      <c r="Z340" s="162"/>
      <c r="AA340" s="162"/>
    </row>
    <row r="341" spans="1:28" x14ac:dyDescent="0.25">
      <c r="A341" s="16"/>
      <c r="B341" s="669" t="s">
        <v>42</v>
      </c>
      <c r="C341" s="669" t="s">
        <v>257</v>
      </c>
      <c r="D341" s="669" t="s">
        <v>43</v>
      </c>
      <c r="E341" s="670" t="s">
        <v>256</v>
      </c>
      <c r="F341" s="663" t="s">
        <v>30</v>
      </c>
      <c r="G341" s="663" t="s">
        <v>43</v>
      </c>
      <c r="H341" s="682" t="s">
        <v>256</v>
      </c>
      <c r="J341" s="409" t="s">
        <v>42</v>
      </c>
      <c r="K341" s="409" t="s">
        <v>177</v>
      </c>
      <c r="L341" s="409" t="s">
        <v>43</v>
      </c>
      <c r="M341" s="409" t="s">
        <v>30</v>
      </c>
      <c r="N341" s="591" t="s">
        <v>43</v>
      </c>
      <c r="O341" s="105"/>
      <c r="P341" s="98"/>
      <c r="Q341" s="98"/>
      <c r="R341" s="98"/>
      <c r="S341" s="98"/>
      <c r="T341" s="98"/>
      <c r="U341" s="98"/>
      <c r="V341" s="259"/>
      <c r="W341" s="260"/>
      <c r="X341" s="261"/>
      <c r="Z341" s="262"/>
      <c r="AA341" s="99"/>
      <c r="AB341" s="100"/>
    </row>
    <row r="342" spans="1:28" s="37" customFormat="1" x14ac:dyDescent="0.25">
      <c r="A342" s="35"/>
      <c r="B342" s="668" t="s">
        <v>44</v>
      </c>
      <c r="C342" s="687">
        <v>1250</v>
      </c>
      <c r="D342" s="688">
        <v>12519648565.27</v>
      </c>
      <c r="E342" s="689">
        <f>C342/$C$366</f>
        <v>0.3719131210949122</v>
      </c>
      <c r="F342" s="687">
        <v>1255</v>
      </c>
      <c r="G342" s="688">
        <v>12216716971.280001</v>
      </c>
      <c r="H342" s="689">
        <f>F342/$F$366</f>
        <v>0.29494712103407755</v>
      </c>
      <c r="J342" s="541" t="s">
        <v>44</v>
      </c>
      <c r="K342" s="542">
        <v>1173</v>
      </c>
      <c r="L342" s="659">
        <v>13009.112105909999</v>
      </c>
      <c r="M342" s="542">
        <v>1248</v>
      </c>
      <c r="N342" s="593">
        <v>16840.300555779999</v>
      </c>
      <c r="P342" s="101"/>
      <c r="Q342" s="101"/>
      <c r="R342" s="101"/>
      <c r="S342" s="101"/>
      <c r="T342" s="101"/>
      <c r="U342" s="101"/>
      <c r="V342" s="263"/>
      <c r="W342" s="264"/>
      <c r="X342" s="265"/>
      <c r="Y342" s="159"/>
      <c r="Z342" s="266"/>
      <c r="AA342" s="102"/>
      <c r="AB342" s="103"/>
    </row>
    <row r="343" spans="1:28" s="37" customFormat="1" x14ac:dyDescent="0.25">
      <c r="A343" s="35"/>
      <c r="B343" s="668" t="s">
        <v>45</v>
      </c>
      <c r="C343" s="687">
        <v>878</v>
      </c>
      <c r="D343" s="688">
        <v>11217095500.23</v>
      </c>
      <c r="E343" s="689">
        <f t="shared" ref="E343:E365" si="14">C343/$C$366</f>
        <v>0.26123177625706634</v>
      </c>
      <c r="F343" s="687">
        <v>1150</v>
      </c>
      <c r="G343" s="688">
        <v>15269030337.75</v>
      </c>
      <c r="H343" s="689">
        <f t="shared" ref="H343:H365" si="15">F343/$F$366</f>
        <v>0.27027027027027029</v>
      </c>
      <c r="J343" s="541" t="s">
        <v>45</v>
      </c>
      <c r="K343" s="542">
        <v>773</v>
      </c>
      <c r="L343" s="592">
        <v>9751.3851521100005</v>
      </c>
      <c r="M343" s="542">
        <v>925</v>
      </c>
      <c r="N343" s="593">
        <v>11605.825090229999</v>
      </c>
      <c r="P343" s="101"/>
      <c r="Q343" s="101"/>
      <c r="R343" s="101"/>
      <c r="S343" s="101"/>
      <c r="T343" s="101"/>
      <c r="U343" s="101"/>
      <c r="V343" s="263"/>
      <c r="W343" s="264"/>
      <c r="X343" s="265"/>
      <c r="Y343" s="159"/>
      <c r="Z343" s="266"/>
      <c r="AA343" s="102"/>
      <c r="AB343" s="103"/>
    </row>
    <row r="344" spans="1:28" s="37" customFormat="1" x14ac:dyDescent="0.25">
      <c r="A344" s="35"/>
      <c r="B344" s="668" t="s">
        <v>46</v>
      </c>
      <c r="C344" s="687">
        <v>30</v>
      </c>
      <c r="D344" s="688">
        <v>489320973.22000003</v>
      </c>
      <c r="E344" s="689">
        <f t="shared" si="14"/>
        <v>8.9259149062778931E-3</v>
      </c>
      <c r="F344" s="687">
        <v>21</v>
      </c>
      <c r="G344" s="688">
        <v>321751113.12</v>
      </c>
      <c r="H344" s="689">
        <f t="shared" si="15"/>
        <v>4.9353701527614568E-3</v>
      </c>
      <c r="J344" s="541" t="s">
        <v>46</v>
      </c>
      <c r="K344" s="542">
        <v>38</v>
      </c>
      <c r="L344" s="592">
        <v>561.66844723000008</v>
      </c>
      <c r="M344" s="542">
        <v>67</v>
      </c>
      <c r="N344" s="593">
        <v>846.87300576000007</v>
      </c>
      <c r="O344" s="101"/>
      <c r="P344" s="101"/>
      <c r="Q344" s="101"/>
      <c r="R344" s="101"/>
      <c r="S344" s="101"/>
      <c r="T344" s="101"/>
      <c r="U344" s="101"/>
      <c r="V344" s="263"/>
      <c r="W344" s="264"/>
      <c r="X344" s="265"/>
      <c r="Y344" s="159"/>
      <c r="Z344" s="159"/>
      <c r="AA344" s="104"/>
    </row>
    <row r="345" spans="1:28" s="37" customFormat="1" x14ac:dyDescent="0.25">
      <c r="A345" s="35"/>
      <c r="B345" s="668" t="s">
        <v>47</v>
      </c>
      <c r="C345" s="687">
        <v>74</v>
      </c>
      <c r="D345" s="688">
        <v>653927264.75</v>
      </c>
      <c r="E345" s="689">
        <f t="shared" si="14"/>
        <v>2.2017256768818803E-2</v>
      </c>
      <c r="F345" s="687">
        <v>124</v>
      </c>
      <c r="G345" s="688">
        <v>1852659405.8099999</v>
      </c>
      <c r="H345" s="689">
        <f t="shared" si="15"/>
        <v>2.9142185663924795E-2</v>
      </c>
      <c r="J345" s="541" t="s">
        <v>47</v>
      </c>
      <c r="K345" s="542">
        <v>57</v>
      </c>
      <c r="L345" s="592">
        <v>439.34047848</v>
      </c>
      <c r="M345" s="542">
        <v>128</v>
      </c>
      <c r="N345" s="593">
        <v>2234.2128538399998</v>
      </c>
      <c r="O345" s="105"/>
      <c r="P345" s="105"/>
      <c r="Q345" s="105"/>
      <c r="R345" s="105"/>
      <c r="S345" s="105"/>
      <c r="T345" s="105"/>
      <c r="U345" s="105"/>
      <c r="V345" s="263"/>
      <c r="W345" s="264"/>
      <c r="X345" s="265"/>
      <c r="Y345" s="159"/>
      <c r="Z345" s="266"/>
      <c r="AA345" s="102"/>
      <c r="AB345" s="103"/>
    </row>
    <row r="346" spans="1:28" s="37" customFormat="1" x14ac:dyDescent="0.25">
      <c r="A346" s="35"/>
      <c r="B346" s="668" t="s">
        <v>48</v>
      </c>
      <c r="C346" s="687">
        <v>18</v>
      </c>
      <c r="D346" s="688">
        <v>148416000</v>
      </c>
      <c r="E346" s="689">
        <f t="shared" si="14"/>
        <v>5.3555489437667357E-3</v>
      </c>
      <c r="F346" s="687">
        <v>20</v>
      </c>
      <c r="G346" s="688">
        <v>159218000</v>
      </c>
      <c r="H346" s="689">
        <f t="shared" si="15"/>
        <v>4.7003525264394828E-3</v>
      </c>
      <c r="J346" s="541" t="s">
        <v>48</v>
      </c>
      <c r="K346" s="542">
        <v>14</v>
      </c>
      <c r="L346" s="592">
        <v>104.349</v>
      </c>
      <c r="M346" s="542">
        <v>19</v>
      </c>
      <c r="N346" s="593">
        <v>141.28700000000001</v>
      </c>
      <c r="O346" s="105"/>
      <c r="P346" s="105"/>
      <c r="Q346" s="105"/>
      <c r="R346" s="105"/>
      <c r="S346" s="105"/>
      <c r="T346" s="105"/>
      <c r="U346" s="105"/>
      <c r="V346" s="263"/>
      <c r="W346" s="264"/>
      <c r="X346" s="265"/>
      <c r="Y346" s="159"/>
      <c r="Z346" s="266"/>
      <c r="AA346" s="102"/>
      <c r="AB346" s="103"/>
    </row>
    <row r="347" spans="1:28" s="37" customFormat="1" x14ac:dyDescent="0.25">
      <c r="A347" s="35"/>
      <c r="B347" s="668" t="s">
        <v>49</v>
      </c>
      <c r="C347" s="687">
        <v>110</v>
      </c>
      <c r="D347" s="688">
        <v>983857071.64999998</v>
      </c>
      <c r="E347" s="689">
        <f t="shared" si="14"/>
        <v>3.2728354656352279E-2</v>
      </c>
      <c r="F347" s="687">
        <v>88</v>
      </c>
      <c r="G347" s="688">
        <v>797277490.05999994</v>
      </c>
      <c r="H347" s="689">
        <f t="shared" si="15"/>
        <v>2.0681551116333723E-2</v>
      </c>
      <c r="J347" s="541" t="s">
        <v>49</v>
      </c>
      <c r="K347" s="542">
        <v>124</v>
      </c>
      <c r="L347" s="592">
        <v>976.59220670000002</v>
      </c>
      <c r="M347" s="542">
        <v>148</v>
      </c>
      <c r="N347" s="593">
        <v>1196.8386618100001</v>
      </c>
      <c r="O347" s="101"/>
      <c r="P347" s="101"/>
      <c r="Q347" s="101"/>
      <c r="R347" s="101"/>
      <c r="S347" s="101"/>
      <c r="T347" s="101"/>
      <c r="U347" s="101"/>
      <c r="V347" s="263"/>
      <c r="W347" s="264"/>
      <c r="X347" s="265"/>
      <c r="Y347" s="159"/>
      <c r="Z347" s="266"/>
      <c r="AA347" s="102"/>
      <c r="AB347" s="103"/>
    </row>
    <row r="348" spans="1:28" s="37" customFormat="1" x14ac:dyDescent="0.25">
      <c r="A348" s="35"/>
      <c r="B348" s="668" t="s">
        <v>99</v>
      </c>
      <c r="C348" s="687">
        <v>147</v>
      </c>
      <c r="D348" s="688">
        <v>1734972595.1500001</v>
      </c>
      <c r="E348" s="689">
        <f t="shared" si="14"/>
        <v>4.3736983040761679E-2</v>
      </c>
      <c r="F348" s="687">
        <v>272</v>
      </c>
      <c r="G348" s="688">
        <v>2959606212.9899998</v>
      </c>
      <c r="H348" s="689">
        <f t="shared" si="15"/>
        <v>6.3924794359576972E-2</v>
      </c>
      <c r="J348" s="541" t="s">
        <v>99</v>
      </c>
      <c r="K348" s="542">
        <v>256</v>
      </c>
      <c r="L348" s="592">
        <v>2939.3534471900002</v>
      </c>
      <c r="M348" s="542">
        <v>428</v>
      </c>
      <c r="N348" s="593">
        <v>4404.2565718200003</v>
      </c>
      <c r="O348" s="101"/>
      <c r="P348" s="101"/>
      <c r="Q348" s="101"/>
      <c r="R348" s="101"/>
      <c r="S348" s="101"/>
      <c r="T348" s="101"/>
      <c r="U348" s="101"/>
      <c r="V348" s="263"/>
      <c r="W348" s="264"/>
      <c r="X348" s="265"/>
      <c r="Y348" s="159"/>
      <c r="Z348" s="266"/>
      <c r="AA348" s="102"/>
      <c r="AB348" s="103"/>
    </row>
    <row r="349" spans="1:28" s="37" customFormat="1" x14ac:dyDescent="0.25">
      <c r="A349" s="35"/>
      <c r="B349" s="668" t="s">
        <v>193</v>
      </c>
      <c r="C349" s="687">
        <v>156</v>
      </c>
      <c r="D349" s="688">
        <v>1900509462.4200001</v>
      </c>
      <c r="E349" s="689">
        <f t="shared" si="14"/>
        <v>4.6414757512645045E-2</v>
      </c>
      <c r="F349" s="687">
        <v>309</v>
      </c>
      <c r="G349" s="688">
        <v>3956171936.8600001</v>
      </c>
      <c r="H349" s="689">
        <f t="shared" si="15"/>
        <v>7.2620446533490007E-2</v>
      </c>
      <c r="J349" s="541" t="s">
        <v>213</v>
      </c>
      <c r="K349" s="542">
        <v>342</v>
      </c>
      <c r="L349" s="592">
        <v>4540.4603110300004</v>
      </c>
      <c r="M349" s="542">
        <v>433</v>
      </c>
      <c r="N349" s="593">
        <v>5592.4990262800002</v>
      </c>
      <c r="O349" s="101"/>
      <c r="P349" s="101"/>
      <c r="Q349" s="101"/>
      <c r="R349" s="101"/>
      <c r="S349" s="101"/>
      <c r="T349" s="101"/>
      <c r="U349" s="101"/>
      <c r="V349" s="263"/>
      <c r="W349" s="264"/>
      <c r="X349" s="265"/>
      <c r="Y349" s="159"/>
      <c r="Z349" s="266"/>
      <c r="AA349" s="102"/>
      <c r="AB349" s="103"/>
    </row>
    <row r="350" spans="1:28" s="37" customFormat="1" x14ac:dyDescent="0.25">
      <c r="A350" s="35"/>
      <c r="B350" s="668" t="s">
        <v>50</v>
      </c>
      <c r="C350" s="687">
        <v>225</v>
      </c>
      <c r="D350" s="688">
        <v>2691126527.0900002</v>
      </c>
      <c r="E350" s="689">
        <f t="shared" si="14"/>
        <v>6.6944361797084198E-2</v>
      </c>
      <c r="F350" s="687">
        <v>268</v>
      </c>
      <c r="G350" s="688">
        <v>3609058723.6399999</v>
      </c>
      <c r="H350" s="689">
        <f t="shared" si="15"/>
        <v>6.2984723854289076E-2</v>
      </c>
      <c r="J350" s="541" t="s">
        <v>50</v>
      </c>
      <c r="K350" s="542">
        <v>237</v>
      </c>
      <c r="L350" s="592">
        <v>3990.5623526999998</v>
      </c>
      <c r="M350" s="542">
        <v>259</v>
      </c>
      <c r="N350" s="593">
        <v>3229.49414273</v>
      </c>
      <c r="O350" s="101"/>
      <c r="P350" s="101"/>
      <c r="Q350" s="101"/>
      <c r="R350" s="101"/>
      <c r="S350" s="101"/>
      <c r="T350" s="101"/>
      <c r="U350" s="101"/>
      <c r="V350" s="263"/>
      <c r="W350" s="264"/>
      <c r="X350" s="265"/>
      <c r="Y350" s="159"/>
      <c r="Z350" s="266"/>
      <c r="AA350" s="102"/>
      <c r="AB350" s="103"/>
    </row>
    <row r="351" spans="1:28" s="37" customFormat="1" x14ac:dyDescent="0.25">
      <c r="A351" s="35"/>
      <c r="B351" s="668" t="s">
        <v>194</v>
      </c>
      <c r="C351" s="687">
        <v>87</v>
      </c>
      <c r="D351" s="688">
        <v>964834266.62</v>
      </c>
      <c r="E351" s="689">
        <f t="shared" si="14"/>
        <v>2.5885153228205893E-2</v>
      </c>
      <c r="F351" s="687">
        <v>128</v>
      </c>
      <c r="G351" s="688">
        <v>1292518354.55</v>
      </c>
      <c r="H351" s="689">
        <f t="shared" si="15"/>
        <v>3.0082256169212691E-2</v>
      </c>
      <c r="J351" s="541" t="s">
        <v>142</v>
      </c>
      <c r="K351" s="542">
        <v>107</v>
      </c>
      <c r="L351" s="592">
        <v>952.44468307</v>
      </c>
      <c r="M351" s="542">
        <v>102</v>
      </c>
      <c r="N351" s="593">
        <v>973.66472257999999</v>
      </c>
      <c r="O351" s="101"/>
      <c r="P351" s="101"/>
      <c r="Q351" s="101"/>
      <c r="R351" s="101"/>
      <c r="S351" s="101"/>
      <c r="T351" s="101"/>
      <c r="U351" s="101"/>
      <c r="V351" s="263"/>
      <c r="W351" s="264"/>
      <c r="X351" s="265"/>
      <c r="Y351" s="159"/>
      <c r="Z351" s="266"/>
      <c r="AA351" s="102"/>
      <c r="AB351" s="103"/>
    </row>
    <row r="352" spans="1:28" s="37" customFormat="1" x14ac:dyDescent="0.25">
      <c r="A352" s="35"/>
      <c r="B352" s="668" t="s">
        <v>195</v>
      </c>
      <c r="C352" s="687">
        <v>83</v>
      </c>
      <c r="D352" s="688">
        <v>869666127.19000006</v>
      </c>
      <c r="E352" s="689">
        <f t="shared" si="14"/>
        <v>2.4695031240702173E-2</v>
      </c>
      <c r="F352" s="687">
        <v>36</v>
      </c>
      <c r="G352" s="688">
        <v>332862028.52999997</v>
      </c>
      <c r="H352" s="689">
        <f t="shared" si="15"/>
        <v>8.4606345475910696E-3</v>
      </c>
      <c r="J352" s="541" t="s">
        <v>110</v>
      </c>
      <c r="K352" s="542">
        <v>77</v>
      </c>
      <c r="L352" s="592">
        <v>692.78200000000004</v>
      </c>
      <c r="M352" s="542">
        <v>82</v>
      </c>
      <c r="N352" s="593">
        <v>723.90499999999997</v>
      </c>
      <c r="O352" s="101"/>
      <c r="P352" s="101"/>
      <c r="Q352" s="101"/>
      <c r="R352" s="101"/>
      <c r="S352" s="101"/>
      <c r="T352" s="101"/>
      <c r="U352" s="101"/>
      <c r="V352" s="263"/>
      <c r="W352" s="264"/>
      <c r="X352" s="265"/>
      <c r="Y352" s="159"/>
      <c r="Z352" s="266"/>
      <c r="AA352" s="102"/>
      <c r="AB352" s="103"/>
    </row>
    <row r="353" spans="1:28" s="37" customFormat="1" x14ac:dyDescent="0.25">
      <c r="A353" s="35"/>
      <c r="B353" s="668" t="s">
        <v>61</v>
      </c>
      <c r="C353" s="687">
        <v>17</v>
      </c>
      <c r="D353" s="688">
        <v>169926000</v>
      </c>
      <c r="E353" s="689">
        <f t="shared" si="14"/>
        <v>5.0580184468908065E-3</v>
      </c>
      <c r="F353" s="687">
        <v>13</v>
      </c>
      <c r="G353" s="688">
        <v>120405000</v>
      </c>
      <c r="H353" s="689">
        <f t="shared" si="15"/>
        <v>3.0552291421856639E-3</v>
      </c>
      <c r="J353" s="541" t="s">
        <v>61</v>
      </c>
      <c r="K353" s="542">
        <v>22</v>
      </c>
      <c r="L353" s="592">
        <v>213.41</v>
      </c>
      <c r="M353" s="542">
        <v>39</v>
      </c>
      <c r="N353" s="593">
        <v>345.12900000000002</v>
      </c>
      <c r="O353" s="101"/>
      <c r="P353" s="101"/>
      <c r="Q353" s="101"/>
      <c r="R353" s="101"/>
      <c r="S353" s="101"/>
      <c r="T353" s="101"/>
      <c r="U353" s="101"/>
      <c r="V353" s="263"/>
      <c r="W353" s="264"/>
      <c r="X353" s="265"/>
      <c r="Y353" s="159"/>
      <c r="Z353" s="266"/>
      <c r="AA353" s="102"/>
      <c r="AB353" s="103"/>
    </row>
    <row r="354" spans="1:28" s="37" customFormat="1" x14ac:dyDescent="0.25">
      <c r="A354" s="35"/>
      <c r="B354" s="668" t="s">
        <v>196</v>
      </c>
      <c r="C354" s="687">
        <v>7</v>
      </c>
      <c r="D354" s="688">
        <v>61908000</v>
      </c>
      <c r="E354" s="689">
        <f t="shared" si="14"/>
        <v>2.0827134781315083E-3</v>
      </c>
      <c r="F354" s="687">
        <v>25</v>
      </c>
      <c r="G354" s="688">
        <v>212453000</v>
      </c>
      <c r="H354" s="689">
        <f t="shared" si="15"/>
        <v>5.8754406580493537E-3</v>
      </c>
      <c r="J354" s="541" t="s">
        <v>214</v>
      </c>
      <c r="K354" s="542">
        <v>3</v>
      </c>
      <c r="L354" s="592">
        <v>25.44</v>
      </c>
      <c r="M354" s="542">
        <v>19</v>
      </c>
      <c r="N354" s="593">
        <v>157.154</v>
      </c>
      <c r="O354" s="101"/>
      <c r="P354" s="400"/>
      <c r="Q354" s="101"/>
      <c r="R354" s="101"/>
      <c r="S354" s="101"/>
      <c r="T354" s="101"/>
      <c r="U354" s="101"/>
      <c r="V354" s="263"/>
      <c r="W354" s="264"/>
      <c r="X354" s="265"/>
      <c r="Y354" s="159"/>
      <c r="Z354" s="266"/>
      <c r="AA354" s="102"/>
      <c r="AB354" s="103"/>
    </row>
    <row r="355" spans="1:28" s="37" customFormat="1" x14ac:dyDescent="0.25">
      <c r="A355" s="35"/>
      <c r="B355" s="668" t="s">
        <v>197</v>
      </c>
      <c r="C355" s="687">
        <v>65</v>
      </c>
      <c r="D355" s="688">
        <v>697923530.48000002</v>
      </c>
      <c r="E355" s="689">
        <f t="shared" si="14"/>
        <v>1.9339482296935436E-2</v>
      </c>
      <c r="F355" s="687">
        <v>129</v>
      </c>
      <c r="G355" s="688">
        <v>1242084650.5699999</v>
      </c>
      <c r="H355" s="689">
        <f t="shared" si="15"/>
        <v>3.0317273795534665E-2</v>
      </c>
      <c r="J355" s="541" t="s">
        <v>215</v>
      </c>
      <c r="K355" s="542">
        <v>102</v>
      </c>
      <c r="L355" s="592">
        <v>1121.5447588699999</v>
      </c>
      <c r="M355" s="542">
        <v>154</v>
      </c>
      <c r="N355" s="593">
        <v>1428.8063374000001</v>
      </c>
      <c r="O355" s="101"/>
      <c r="P355" s="400"/>
      <c r="Q355" s="101"/>
      <c r="R355" s="101"/>
      <c r="S355" s="101"/>
      <c r="T355" s="101"/>
      <c r="U355" s="101"/>
      <c r="V355" s="263"/>
      <c r="W355" s="264"/>
      <c r="X355" s="265"/>
      <c r="Y355" s="159"/>
      <c r="Z355" s="266"/>
      <c r="AA355" s="102"/>
      <c r="AB355" s="103"/>
    </row>
    <row r="356" spans="1:28" s="37" customFormat="1" x14ac:dyDescent="0.25">
      <c r="A356" s="35"/>
      <c r="B356" s="668" t="s">
        <v>108</v>
      </c>
      <c r="C356" s="687">
        <v>92</v>
      </c>
      <c r="D356" s="688">
        <v>859719126.55999994</v>
      </c>
      <c r="E356" s="689">
        <f t="shared" si="14"/>
        <v>2.7372805712585539E-2</v>
      </c>
      <c r="F356" s="687">
        <v>181</v>
      </c>
      <c r="G356" s="688">
        <v>1605214000</v>
      </c>
      <c r="H356" s="689">
        <f t="shared" si="15"/>
        <v>4.253819036427732E-2</v>
      </c>
      <c r="J356" s="541" t="s">
        <v>108</v>
      </c>
      <c r="K356" s="542">
        <v>72</v>
      </c>
      <c r="L356" s="592">
        <v>639.92197499999997</v>
      </c>
      <c r="M356" s="542">
        <v>126</v>
      </c>
      <c r="N356" s="593">
        <v>1220.7116261399999</v>
      </c>
      <c r="O356" s="101"/>
      <c r="P356" s="101"/>
      <c r="Q356" s="101"/>
      <c r="R356" s="101"/>
      <c r="S356" s="101"/>
      <c r="T356" s="101"/>
      <c r="U356" s="101"/>
      <c r="V356" s="263"/>
      <c r="W356" s="264"/>
      <c r="X356" s="265"/>
      <c r="Y356" s="159"/>
      <c r="Z356" s="266"/>
      <c r="AA356" s="102"/>
      <c r="AB356" s="103"/>
    </row>
    <row r="357" spans="1:28" s="37" customFormat="1" x14ac:dyDescent="0.25">
      <c r="A357" s="35"/>
      <c r="B357" s="668" t="s">
        <v>227</v>
      </c>
      <c r="C357" s="687">
        <v>36</v>
      </c>
      <c r="D357" s="688">
        <v>414304663.87</v>
      </c>
      <c r="E357" s="689">
        <f t="shared" si="14"/>
        <v>1.0711097887533471E-2</v>
      </c>
      <c r="F357" s="687">
        <v>80</v>
      </c>
      <c r="G357" s="688">
        <v>783597384.49000001</v>
      </c>
      <c r="H357" s="689">
        <f t="shared" si="15"/>
        <v>1.8801410105757931E-2</v>
      </c>
      <c r="J357" s="541" t="s">
        <v>227</v>
      </c>
      <c r="K357" s="542">
        <v>88</v>
      </c>
      <c r="L357" s="593">
        <v>776.50018851999994</v>
      </c>
      <c r="M357" s="542">
        <v>79</v>
      </c>
      <c r="N357" s="593">
        <v>700.59618851999994</v>
      </c>
      <c r="O357" s="101"/>
      <c r="P357" s="101"/>
      <c r="Q357" s="101"/>
      <c r="R357" s="101"/>
      <c r="S357" s="101"/>
      <c r="T357" s="101"/>
      <c r="U357" s="101"/>
      <c r="V357" s="263"/>
      <c r="W357" s="264"/>
      <c r="X357" s="265"/>
      <c r="Y357" s="159"/>
      <c r="Z357" s="266"/>
      <c r="AA357" s="102"/>
      <c r="AB357" s="103"/>
    </row>
    <row r="358" spans="1:28" s="37" customFormat="1" x14ac:dyDescent="0.25">
      <c r="A358" s="35"/>
      <c r="B358" s="668" t="s">
        <v>198</v>
      </c>
      <c r="C358" s="687">
        <v>1</v>
      </c>
      <c r="D358" s="688">
        <v>9247000</v>
      </c>
      <c r="E358" s="689">
        <f t="shared" si="14"/>
        <v>2.9753049687592978E-4</v>
      </c>
      <c r="F358" s="687">
        <v>4</v>
      </c>
      <c r="G358" s="688">
        <v>34740000</v>
      </c>
      <c r="H358" s="689">
        <f t="shared" si="15"/>
        <v>9.4007050528789658E-4</v>
      </c>
      <c r="J358" s="541" t="s">
        <v>216</v>
      </c>
      <c r="K358" s="542">
        <v>5</v>
      </c>
      <c r="L358" s="592">
        <v>38.889000000000003</v>
      </c>
      <c r="M358" s="542">
        <v>16</v>
      </c>
      <c r="N358" s="593">
        <v>132.178</v>
      </c>
      <c r="P358" s="79"/>
      <c r="Q358" s="79"/>
      <c r="R358" s="79"/>
      <c r="S358" s="79"/>
      <c r="T358" s="79"/>
      <c r="U358" s="79"/>
      <c r="V358" s="263"/>
      <c r="W358" s="264"/>
      <c r="X358" s="265"/>
      <c r="Y358" s="159"/>
      <c r="Z358" s="159"/>
      <c r="AA358" s="102"/>
      <c r="AB358" s="103"/>
    </row>
    <row r="359" spans="1:28" s="37" customFormat="1" x14ac:dyDescent="0.25">
      <c r="A359" s="35"/>
      <c r="B359" s="668" t="s">
        <v>300</v>
      </c>
      <c r="C359" s="687">
        <v>6</v>
      </c>
      <c r="D359" s="688">
        <v>54086000</v>
      </c>
      <c r="E359" s="689">
        <f t="shared" si="14"/>
        <v>1.7851829812555787E-3</v>
      </c>
      <c r="F359" s="687">
        <v>9</v>
      </c>
      <c r="G359" s="688">
        <v>79517000</v>
      </c>
      <c r="H359" s="689">
        <f t="shared" si="15"/>
        <v>2.1151586368977674E-3</v>
      </c>
      <c r="J359" s="601" t="s">
        <v>300</v>
      </c>
      <c r="K359" s="602">
        <v>6</v>
      </c>
      <c r="L359" s="603">
        <v>54.579000000000001</v>
      </c>
      <c r="M359" s="602">
        <v>3</v>
      </c>
      <c r="N359" s="604">
        <v>33.219000000000001</v>
      </c>
      <c r="P359" s="79"/>
      <c r="Q359" s="79"/>
      <c r="R359" s="79"/>
      <c r="S359" s="79"/>
      <c r="T359" s="79"/>
      <c r="U359" s="79"/>
      <c r="V359" s="263"/>
      <c r="W359" s="264"/>
      <c r="X359" s="265"/>
      <c r="Y359" s="159"/>
      <c r="Z359" s="159"/>
      <c r="AA359" s="102"/>
      <c r="AB359" s="103"/>
    </row>
    <row r="360" spans="1:28" s="37" customFormat="1" x14ac:dyDescent="0.25">
      <c r="A360" s="35"/>
      <c r="B360" s="668" t="s">
        <v>104</v>
      </c>
      <c r="C360" s="687">
        <v>3</v>
      </c>
      <c r="D360" s="688">
        <v>54332394.960000001</v>
      </c>
      <c r="E360" s="689">
        <f t="shared" si="14"/>
        <v>8.9259149062778935E-4</v>
      </c>
      <c r="F360" s="687">
        <v>9</v>
      </c>
      <c r="G360" s="688">
        <v>108779394.96000001</v>
      </c>
      <c r="H360" s="689">
        <f t="shared" si="15"/>
        <v>2.1151586368977674E-3</v>
      </c>
      <c r="J360" s="541" t="s">
        <v>104</v>
      </c>
      <c r="K360" s="542">
        <v>7</v>
      </c>
      <c r="L360" s="592">
        <v>64.72</v>
      </c>
      <c r="M360" s="542">
        <v>35</v>
      </c>
      <c r="N360" s="593">
        <v>305.536</v>
      </c>
      <c r="P360" s="79"/>
      <c r="Q360" s="79"/>
      <c r="R360" s="79"/>
      <c r="S360" s="79"/>
      <c r="T360" s="79"/>
      <c r="U360" s="79"/>
      <c r="V360" s="263"/>
      <c r="W360" s="264"/>
      <c r="X360" s="265"/>
      <c r="Y360" s="264"/>
      <c r="Z360" s="159"/>
      <c r="AA360" s="102"/>
      <c r="AB360" s="103"/>
    </row>
    <row r="361" spans="1:28" s="37" customFormat="1" x14ac:dyDescent="0.25">
      <c r="A361" s="35"/>
      <c r="B361" s="668" t="s">
        <v>173</v>
      </c>
      <c r="C361" s="687">
        <v>0</v>
      </c>
      <c r="D361" s="688">
        <v>0</v>
      </c>
      <c r="E361" s="689">
        <f t="shared" si="14"/>
        <v>0</v>
      </c>
      <c r="F361" s="687">
        <v>1</v>
      </c>
      <c r="G361" s="688">
        <v>5605000</v>
      </c>
      <c r="H361" s="689">
        <f t="shared" si="15"/>
        <v>2.3501762632197415E-4</v>
      </c>
      <c r="J361" s="541" t="s">
        <v>217</v>
      </c>
      <c r="K361" s="542">
        <v>0</v>
      </c>
      <c r="L361" s="593">
        <v>0</v>
      </c>
      <c r="M361" s="542">
        <v>0</v>
      </c>
      <c r="N361" s="593">
        <v>0</v>
      </c>
      <c r="P361" s="79"/>
      <c r="Q361" s="79"/>
      <c r="R361" s="79"/>
      <c r="S361" s="79"/>
      <c r="T361" s="79"/>
      <c r="U361" s="79"/>
      <c r="V361" s="263"/>
      <c r="W361" s="264"/>
      <c r="X361" s="265"/>
      <c r="Y361" s="159"/>
      <c r="Z361" s="263"/>
      <c r="AA361" s="42"/>
    </row>
    <row r="362" spans="1:28" s="37" customFormat="1" x14ac:dyDescent="0.25">
      <c r="A362" s="35"/>
      <c r="B362" s="668" t="s">
        <v>188</v>
      </c>
      <c r="C362" s="687">
        <v>0</v>
      </c>
      <c r="D362" s="688">
        <v>0</v>
      </c>
      <c r="E362" s="689">
        <f t="shared" si="14"/>
        <v>0</v>
      </c>
      <c r="F362" s="687">
        <v>0</v>
      </c>
      <c r="G362" s="688">
        <v>0</v>
      </c>
      <c r="H362" s="689">
        <f t="shared" si="15"/>
        <v>0</v>
      </c>
      <c r="J362" s="541" t="s">
        <v>188</v>
      </c>
      <c r="K362" s="542">
        <v>0</v>
      </c>
      <c r="L362" s="592">
        <v>0</v>
      </c>
      <c r="M362" s="542">
        <v>0</v>
      </c>
      <c r="N362" s="593">
        <v>0</v>
      </c>
      <c r="P362" s="102"/>
      <c r="Q362" s="102"/>
      <c r="R362" s="102"/>
      <c r="S362" s="102"/>
      <c r="T362" s="102"/>
      <c r="U362" s="102"/>
      <c r="V362" s="265"/>
      <c r="W362" s="263"/>
      <c r="X362" s="264"/>
      <c r="Y362" s="230"/>
      <c r="Z362" s="263"/>
      <c r="AA362" s="80"/>
    </row>
    <row r="363" spans="1:28" s="37" customFormat="1" x14ac:dyDescent="0.25">
      <c r="A363" s="35"/>
      <c r="B363" s="668" t="s">
        <v>212</v>
      </c>
      <c r="C363" s="687">
        <v>0</v>
      </c>
      <c r="D363" s="688">
        <v>0</v>
      </c>
      <c r="E363" s="689">
        <f t="shared" si="14"/>
        <v>0</v>
      </c>
      <c r="F363" s="687">
        <v>0</v>
      </c>
      <c r="G363" s="688">
        <v>0</v>
      </c>
      <c r="H363" s="689">
        <f t="shared" si="15"/>
        <v>0</v>
      </c>
      <c r="J363" s="541" t="s">
        <v>212</v>
      </c>
      <c r="K363" s="542">
        <v>0</v>
      </c>
      <c r="L363" s="592">
        <v>0</v>
      </c>
      <c r="M363" s="542">
        <v>0</v>
      </c>
      <c r="N363" s="593">
        <v>0</v>
      </c>
      <c r="P363" s="102"/>
      <c r="Q363" s="102"/>
      <c r="R363" s="102"/>
      <c r="S363" s="102"/>
      <c r="T363" s="102"/>
      <c r="U363" s="102"/>
      <c r="V363" s="265"/>
      <c r="W363" s="263"/>
      <c r="X363" s="264"/>
      <c r="Y363" s="230"/>
      <c r="Z363" s="263"/>
      <c r="AA363" s="80"/>
    </row>
    <row r="364" spans="1:28" s="37" customFormat="1" x14ac:dyDescent="0.25">
      <c r="A364" s="35"/>
      <c r="B364" s="668" t="s">
        <v>210</v>
      </c>
      <c r="C364" s="687">
        <v>55</v>
      </c>
      <c r="D364" s="688">
        <v>634526085.03999996</v>
      </c>
      <c r="E364" s="689">
        <f t="shared" si="14"/>
        <v>1.636417732817614E-2</v>
      </c>
      <c r="F364" s="687">
        <v>76</v>
      </c>
      <c r="G364" s="688">
        <v>790476853.56999993</v>
      </c>
      <c r="H364" s="689">
        <f t="shared" si="15"/>
        <v>1.7861339600470035E-2</v>
      </c>
      <c r="J364" s="541" t="s">
        <v>210</v>
      </c>
      <c r="K364" s="542">
        <v>56</v>
      </c>
      <c r="L364" s="592">
        <v>608.01233983999998</v>
      </c>
      <c r="M364" s="542">
        <v>73</v>
      </c>
      <c r="N364" s="593">
        <v>760.03362059000006</v>
      </c>
      <c r="P364" s="102"/>
      <c r="Q364" s="102"/>
      <c r="R364" s="102"/>
      <c r="S364" s="102"/>
      <c r="T364" s="102"/>
      <c r="U364" s="102"/>
      <c r="V364" s="265"/>
      <c r="W364" s="263"/>
      <c r="X364" s="264"/>
      <c r="Y364" s="230"/>
      <c r="Z364" s="263"/>
      <c r="AA364" s="80"/>
    </row>
    <row r="365" spans="1:28" s="37" customFormat="1" x14ac:dyDescent="0.25">
      <c r="A365" s="35"/>
      <c r="B365" s="668" t="s">
        <v>189</v>
      </c>
      <c r="C365" s="687">
        <v>21</v>
      </c>
      <c r="D365" s="688">
        <v>193436000</v>
      </c>
      <c r="E365" s="689">
        <f t="shared" si="14"/>
        <v>6.2481404343945257E-3</v>
      </c>
      <c r="F365" s="687">
        <v>57</v>
      </c>
      <c r="G365" s="688">
        <v>504602000</v>
      </c>
      <c r="H365" s="689">
        <f t="shared" si="15"/>
        <v>1.3396004700352527E-2</v>
      </c>
      <c r="J365" s="541" t="s">
        <v>189</v>
      </c>
      <c r="K365" s="542">
        <v>22</v>
      </c>
      <c r="L365" s="593">
        <v>184.756</v>
      </c>
      <c r="M365" s="542">
        <v>59</v>
      </c>
      <c r="N365" s="593">
        <v>495.63600000000002</v>
      </c>
      <c r="P365" s="102"/>
      <c r="Q365" s="102"/>
      <c r="R365" s="102"/>
      <c r="S365" s="102"/>
      <c r="T365" s="102"/>
      <c r="U365" s="102"/>
      <c r="V365" s="265"/>
      <c r="W365" s="263"/>
      <c r="X365" s="264"/>
      <c r="Y365" s="230"/>
      <c r="Z365" s="263"/>
      <c r="AA365" s="80"/>
    </row>
    <row r="366" spans="1:28" s="37" customFormat="1" ht="25" customHeight="1" x14ac:dyDescent="0.25">
      <c r="A366" s="35"/>
      <c r="B366" s="690" t="s">
        <v>51</v>
      </c>
      <c r="C366" s="691">
        <f t="shared" ref="C366:H366" si="16">SUM(C342:C365)</f>
        <v>3361</v>
      </c>
      <c r="D366" s="692">
        <f t="shared" si="16"/>
        <v>37322783154.5</v>
      </c>
      <c r="E366" s="693">
        <f t="shared" si="16"/>
        <v>1</v>
      </c>
      <c r="F366" s="691">
        <f t="shared" si="16"/>
        <v>4255</v>
      </c>
      <c r="G366" s="692">
        <f t="shared" si="16"/>
        <v>48254344858.18</v>
      </c>
      <c r="H366" s="693">
        <f t="shared" si="16"/>
        <v>1.0000000000000002</v>
      </c>
      <c r="J366" s="543" t="s">
        <v>51</v>
      </c>
      <c r="K366" s="544">
        <f>SUM(K342:K365)</f>
        <v>3581</v>
      </c>
      <c r="L366" s="524">
        <f>SUM(L342:L365)</f>
        <v>41685.82344665</v>
      </c>
      <c r="M366" s="544">
        <f>SUM(M342:M365)</f>
        <v>4442</v>
      </c>
      <c r="N366" s="524">
        <f>SUM(N342:N365)</f>
        <v>53368.156403479989</v>
      </c>
      <c r="P366" s="79"/>
      <c r="Q366" s="79"/>
      <c r="R366" s="79"/>
      <c r="S366" s="79"/>
      <c r="T366" s="79"/>
      <c r="U366" s="79"/>
      <c r="V366" s="265"/>
      <c r="W366" s="263"/>
      <c r="X366" s="265"/>
      <c r="Y366" s="159"/>
      <c r="Z366" s="263"/>
    </row>
    <row r="367" spans="1:28" ht="18.75" customHeight="1" x14ac:dyDescent="0.25">
      <c r="A367" s="16"/>
      <c r="B367" s="335" t="s">
        <v>107</v>
      </c>
      <c r="C367" s="538"/>
      <c r="D367" s="538"/>
      <c r="E367" s="538"/>
      <c r="F367" s="81"/>
      <c r="G367" s="81"/>
      <c r="H367" s="20"/>
      <c r="K367" s="71"/>
      <c r="L367" s="71"/>
      <c r="N367" s="71"/>
      <c r="Q367" s="49"/>
      <c r="R367" s="49"/>
      <c r="S367" s="49"/>
      <c r="T367" s="49"/>
      <c r="U367" s="49"/>
      <c r="V367" s="49"/>
      <c r="W367" s="226"/>
      <c r="X367" s="259"/>
      <c r="Y367" s="261"/>
      <c r="AA367" s="259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26"/>
      <c r="X368" s="259"/>
      <c r="Y368" s="259"/>
      <c r="AA368" s="259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26"/>
      <c r="Y369" s="199"/>
      <c r="AA369" s="259"/>
    </row>
    <row r="370" spans="1:27" x14ac:dyDescent="0.25">
      <c r="A370" s="16"/>
      <c r="B370" s="480"/>
      <c r="C370" s="538"/>
      <c r="D370" s="538"/>
      <c r="E370" s="538"/>
      <c r="F370" s="81"/>
      <c r="G370" s="81"/>
      <c r="H370" s="20"/>
      <c r="Q370" s="21"/>
      <c r="R370" s="21"/>
      <c r="S370" s="21"/>
      <c r="T370" s="21"/>
      <c r="U370" s="21"/>
      <c r="V370" s="21"/>
      <c r="W370" s="261"/>
      <c r="X370" s="200"/>
      <c r="Y370" s="199"/>
      <c r="AA370" s="200"/>
    </row>
    <row r="371" spans="1:27" x14ac:dyDescent="0.25">
      <c r="A371" s="16"/>
      <c r="B371" s="480"/>
      <c r="C371" s="428"/>
      <c r="D371" s="428"/>
      <c r="E371" s="480"/>
      <c r="F371" s="15"/>
      <c r="G371" s="82"/>
      <c r="H371" s="20"/>
      <c r="O371" s="71"/>
      <c r="Q371" s="21"/>
      <c r="R371" s="21"/>
      <c r="S371" s="21"/>
      <c r="T371" s="21"/>
      <c r="U371" s="21"/>
      <c r="V371" s="21"/>
      <c r="W371" s="163"/>
      <c r="X371" s="200"/>
      <c r="Y371" s="199"/>
      <c r="AA371" s="267"/>
    </row>
    <row r="372" spans="1:27" x14ac:dyDescent="0.25">
      <c r="A372" s="16"/>
      <c r="B372" s="480"/>
      <c r="C372" s="428"/>
      <c r="D372" s="428"/>
      <c r="E372" s="480"/>
      <c r="F372" s="15"/>
      <c r="G372" s="83"/>
      <c r="I372" s="15"/>
      <c r="J372" s="84"/>
      <c r="N372" s="22"/>
      <c r="O372" s="22"/>
      <c r="P372" s="4"/>
      <c r="Q372" s="21"/>
      <c r="R372" s="21"/>
      <c r="S372" s="21"/>
      <c r="T372" s="21"/>
      <c r="U372" s="21"/>
      <c r="V372" s="21"/>
      <c r="W372" s="163"/>
      <c r="X372" s="200"/>
      <c r="Y372" s="199"/>
      <c r="AA372" s="225"/>
    </row>
    <row r="373" spans="1:27" x14ac:dyDescent="0.25">
      <c r="A373" s="16"/>
      <c r="B373" s="480"/>
      <c r="C373" s="428"/>
      <c r="D373" s="428"/>
      <c r="E373" s="480"/>
      <c r="F373" s="15"/>
      <c r="G373" s="83"/>
      <c r="I373" s="15"/>
      <c r="J373" s="84"/>
      <c r="L373" s="49"/>
      <c r="M373" s="24"/>
      <c r="N373" s="67"/>
      <c r="O373" s="67"/>
      <c r="P373" s="4"/>
      <c r="Q373" s="21"/>
      <c r="R373" s="21"/>
      <c r="S373" s="21"/>
      <c r="T373" s="21"/>
      <c r="U373" s="21"/>
      <c r="V373" s="21"/>
      <c r="W373" s="163"/>
      <c r="X373" s="200"/>
      <c r="Y373" s="199"/>
    </row>
    <row r="374" spans="1:27" x14ac:dyDescent="0.25">
      <c r="A374" s="16"/>
      <c r="B374" s="480"/>
      <c r="C374" s="428"/>
      <c r="D374" s="428"/>
      <c r="E374" s="480"/>
      <c r="F374" s="15"/>
      <c r="G374" s="83"/>
      <c r="I374" s="15"/>
      <c r="L374" s="17"/>
      <c r="M374" s="24"/>
      <c r="N374" s="67"/>
      <c r="O374" s="67"/>
      <c r="P374" s="4"/>
      <c r="Q374" s="21"/>
      <c r="R374" s="21"/>
      <c r="S374" s="21"/>
      <c r="T374" s="21"/>
      <c r="U374" s="21"/>
      <c r="V374" s="21"/>
      <c r="W374" s="268"/>
      <c r="X374" s="200"/>
      <c r="Y374" s="199"/>
    </row>
    <row r="375" spans="1:27" ht="12.75" customHeight="1" x14ac:dyDescent="0.25">
      <c r="A375" s="16"/>
      <c r="B375" s="480"/>
      <c r="C375" s="428"/>
      <c r="D375" s="428"/>
      <c r="E375" s="480"/>
      <c r="F375" s="15"/>
      <c r="G375" s="83"/>
      <c r="I375" s="15"/>
      <c r="L375" s="17"/>
      <c r="M375" s="24"/>
      <c r="N375" s="67"/>
      <c r="O375" s="67"/>
      <c r="P375" s="4"/>
      <c r="Q375" s="21"/>
      <c r="R375" s="21"/>
      <c r="S375" s="21"/>
      <c r="T375" s="21"/>
      <c r="U375" s="21"/>
      <c r="V375" s="21"/>
      <c r="W375" s="269"/>
      <c r="X375" s="200"/>
      <c r="Y375" s="199"/>
    </row>
    <row r="376" spans="1:27" ht="12.75" customHeight="1" x14ac:dyDescent="0.25">
      <c r="A376" s="16"/>
      <c r="B376" s="527"/>
      <c r="C376" s="428"/>
      <c r="D376" s="428"/>
      <c r="F376" s="85"/>
      <c r="G376" s="86"/>
      <c r="L376" s="17"/>
      <c r="M376" s="24"/>
      <c r="N376" s="67"/>
      <c r="O376" s="67"/>
      <c r="P376" s="4"/>
      <c r="Q376" s="21"/>
      <c r="R376" s="21"/>
      <c r="S376" s="21"/>
      <c r="T376" s="21"/>
      <c r="U376" s="21"/>
      <c r="V376" s="21"/>
      <c r="W376" s="198"/>
      <c r="X376" s="200"/>
      <c r="Y376" s="199"/>
    </row>
    <row r="377" spans="1:27" ht="15" customHeight="1" x14ac:dyDescent="0.25">
      <c r="A377" s="16"/>
      <c r="L377" s="17"/>
      <c r="M377" s="24"/>
      <c r="N377" s="67"/>
      <c r="O377" s="67"/>
      <c r="P377" s="4"/>
      <c r="Q377" s="21"/>
      <c r="R377" s="21"/>
      <c r="S377" s="21"/>
      <c r="T377" s="21"/>
      <c r="U377" s="21"/>
      <c r="V377" s="21"/>
      <c r="W377" s="198"/>
      <c r="X377" s="200"/>
      <c r="Y377" s="270"/>
    </row>
    <row r="378" spans="1:27" ht="15" customHeight="1" x14ac:dyDescent="0.25">
      <c r="A378" s="16"/>
      <c r="L378" s="17"/>
      <c r="M378" s="24"/>
      <c r="N378" s="67"/>
      <c r="O378" s="67"/>
      <c r="P378" s="4"/>
      <c r="Q378" s="21"/>
      <c r="R378" s="21"/>
      <c r="S378" s="21"/>
      <c r="T378" s="21"/>
      <c r="U378" s="21"/>
      <c r="V378" s="21"/>
      <c r="W378" s="198"/>
      <c r="X378" s="267"/>
      <c r="Y378" s="271"/>
    </row>
    <row r="379" spans="1:27" ht="14.25" customHeight="1" x14ac:dyDescent="0.25">
      <c r="A379" s="16"/>
      <c r="L379" s="17"/>
      <c r="M379" s="24"/>
      <c r="N379" s="67"/>
      <c r="O379" s="67"/>
      <c r="Q379" s="21"/>
      <c r="R379" s="21"/>
      <c r="S379" s="21"/>
      <c r="T379" s="21"/>
      <c r="U379" s="21"/>
      <c r="V379" s="21"/>
      <c r="W379" s="198"/>
      <c r="X379" s="267"/>
    </row>
    <row r="380" spans="1:27" ht="12.75" customHeight="1" x14ac:dyDescent="0.25">
      <c r="A380" s="16"/>
      <c r="L380" s="17"/>
      <c r="M380" s="24"/>
      <c r="N380" s="67"/>
      <c r="O380" s="67"/>
      <c r="Q380" s="24"/>
      <c r="R380" s="24"/>
      <c r="S380" s="24"/>
      <c r="T380" s="24"/>
      <c r="U380" s="24"/>
      <c r="V380" s="24"/>
      <c r="W380" s="198"/>
    </row>
    <row r="381" spans="1:27" x14ac:dyDescent="0.25">
      <c r="A381" s="16"/>
      <c r="L381" s="17"/>
      <c r="M381" s="24"/>
      <c r="N381" s="67"/>
      <c r="O381" s="67"/>
      <c r="Q381" s="24"/>
      <c r="R381" s="24"/>
      <c r="S381" s="24"/>
      <c r="T381" s="24"/>
      <c r="U381" s="24"/>
      <c r="V381" s="24"/>
      <c r="W381" s="198"/>
    </row>
    <row r="382" spans="1:27" x14ac:dyDescent="0.25">
      <c r="A382" s="16"/>
      <c r="L382" s="17"/>
      <c r="M382" s="24"/>
      <c r="N382" s="67"/>
      <c r="O382" s="67"/>
      <c r="Q382" s="24"/>
      <c r="R382" s="24"/>
      <c r="S382" s="24"/>
      <c r="T382" s="24"/>
      <c r="U382" s="24"/>
      <c r="V382" s="24"/>
      <c r="W382" s="198"/>
    </row>
    <row r="383" spans="1:27" x14ac:dyDescent="0.25">
      <c r="A383" s="16"/>
      <c r="L383" s="17"/>
      <c r="N383" s="67"/>
      <c r="O383" s="67"/>
      <c r="Q383" s="24"/>
      <c r="R383" s="24"/>
      <c r="S383" s="24"/>
      <c r="T383" s="24"/>
      <c r="U383" s="24"/>
      <c r="V383" s="24"/>
      <c r="W383" s="198"/>
    </row>
    <row r="384" spans="1:27" x14ac:dyDescent="0.25">
      <c r="A384" s="16"/>
      <c r="L384" s="17"/>
      <c r="N384" s="67"/>
      <c r="O384" s="67"/>
      <c r="Q384" s="24"/>
      <c r="R384" s="24"/>
      <c r="S384" s="24"/>
      <c r="T384" s="24"/>
      <c r="U384" s="24"/>
      <c r="V384" s="24"/>
      <c r="W384" s="198"/>
    </row>
    <row r="385" spans="1:23" x14ac:dyDescent="0.25">
      <c r="A385" s="16"/>
      <c r="L385" s="17"/>
      <c r="N385" s="67"/>
      <c r="O385" s="67"/>
      <c r="Q385" s="24"/>
      <c r="R385" s="24"/>
      <c r="S385" s="24"/>
      <c r="T385" s="24"/>
      <c r="U385" s="24"/>
      <c r="V385" s="24"/>
      <c r="W385" s="198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198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198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198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198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198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198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198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198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198"/>
    </row>
    <row r="395" spans="1:23" x14ac:dyDescent="0.25">
      <c r="A395" s="16"/>
      <c r="Q395" s="24"/>
      <c r="R395" s="24"/>
      <c r="S395" s="24"/>
      <c r="T395" s="24"/>
      <c r="U395" s="24"/>
      <c r="V395" s="24"/>
      <c r="W395" s="198"/>
    </row>
    <row r="396" spans="1:23" x14ac:dyDescent="0.25">
      <c r="A396" s="16"/>
      <c r="Q396" s="24"/>
      <c r="R396" s="24"/>
      <c r="S396" s="24"/>
      <c r="T396" s="24"/>
      <c r="U396" s="24"/>
      <c r="V396" s="24"/>
      <c r="W396" s="198"/>
    </row>
    <row r="397" spans="1:23" x14ac:dyDescent="0.25">
      <c r="A397" s="16"/>
      <c r="Q397" s="24"/>
      <c r="R397" s="24"/>
      <c r="S397" s="24"/>
      <c r="T397" s="24"/>
      <c r="U397" s="24"/>
      <c r="V397" s="24"/>
      <c r="W397" s="198"/>
    </row>
    <row r="398" spans="1:23" x14ac:dyDescent="0.25">
      <c r="A398" s="16"/>
      <c r="Q398" s="24"/>
      <c r="R398" s="24"/>
      <c r="S398" s="24"/>
      <c r="T398" s="24"/>
      <c r="U398" s="24"/>
      <c r="V398" s="24"/>
      <c r="W398" s="198"/>
    </row>
    <row r="399" spans="1:23" x14ac:dyDescent="0.25">
      <c r="A399" s="16"/>
      <c r="Q399" s="24"/>
      <c r="R399" s="24"/>
      <c r="S399" s="24"/>
      <c r="T399" s="24"/>
      <c r="U399" s="24"/>
      <c r="V399" s="24"/>
      <c r="W399" s="198"/>
    </row>
    <row r="400" spans="1:23" x14ac:dyDescent="0.25">
      <c r="A400" s="16"/>
      <c r="Q400" s="24"/>
      <c r="R400" s="24"/>
      <c r="S400" s="24"/>
      <c r="T400" s="24"/>
      <c r="U400" s="24"/>
      <c r="V400" s="24"/>
      <c r="W400" s="198"/>
    </row>
    <row r="401" spans="1:23" x14ac:dyDescent="0.25">
      <c r="A401" s="16"/>
      <c r="Q401" s="24"/>
      <c r="R401" s="24"/>
      <c r="S401" s="24"/>
      <c r="T401" s="24"/>
      <c r="U401" s="24"/>
      <c r="V401" s="24"/>
      <c r="W401" s="198"/>
    </row>
    <row r="402" spans="1:23" x14ac:dyDescent="0.25">
      <c r="A402" s="16"/>
      <c r="Q402" s="24"/>
      <c r="R402" s="24"/>
      <c r="S402" s="24"/>
      <c r="T402" s="24"/>
      <c r="U402" s="24"/>
      <c r="V402" s="24"/>
      <c r="W402" s="198"/>
    </row>
    <row r="403" spans="1:23" x14ac:dyDescent="0.25">
      <c r="A403" s="16"/>
      <c r="Q403" s="24"/>
      <c r="R403" s="24"/>
      <c r="S403" s="24"/>
      <c r="T403" s="24"/>
      <c r="U403" s="24"/>
      <c r="V403" s="24"/>
      <c r="W403" s="198"/>
    </row>
    <row r="404" spans="1:23" x14ac:dyDescent="0.25">
      <c r="A404" s="16"/>
      <c r="Q404" s="24"/>
      <c r="R404" s="24"/>
      <c r="S404" s="24"/>
      <c r="T404" s="24"/>
      <c r="U404" s="24"/>
      <c r="V404" s="24"/>
      <c r="W404" s="198"/>
    </row>
    <row r="405" spans="1:23" x14ac:dyDescent="0.25">
      <c r="A405" s="16"/>
      <c r="Q405" s="24"/>
      <c r="R405" s="24"/>
      <c r="S405" s="24"/>
      <c r="T405" s="24"/>
      <c r="U405" s="24"/>
      <c r="V405" s="24"/>
      <c r="W405" s="198"/>
    </row>
    <row r="406" spans="1:23" x14ac:dyDescent="0.25">
      <c r="A406" s="16"/>
      <c r="Q406" s="24"/>
      <c r="R406" s="24"/>
      <c r="S406" s="24"/>
      <c r="T406" s="24"/>
      <c r="U406" s="24"/>
      <c r="V406" s="24"/>
      <c r="W406" s="198"/>
    </row>
    <row r="407" spans="1:23" x14ac:dyDescent="0.25">
      <c r="A407" s="16"/>
      <c r="Q407" s="24"/>
      <c r="R407" s="24"/>
      <c r="S407" s="24"/>
      <c r="T407" s="24"/>
      <c r="U407" s="24"/>
      <c r="V407" s="24"/>
      <c r="W407" s="198"/>
    </row>
    <row r="408" spans="1:23" x14ac:dyDescent="0.25">
      <c r="A408" s="16"/>
      <c r="Q408" s="24"/>
      <c r="R408" s="24"/>
      <c r="S408" s="24"/>
      <c r="T408" s="24"/>
      <c r="U408" s="24"/>
      <c r="V408" s="24"/>
      <c r="W408" s="198"/>
    </row>
    <row r="409" spans="1:23" x14ac:dyDescent="0.25">
      <c r="A409" s="16"/>
      <c r="Q409" s="24"/>
      <c r="R409" s="24"/>
      <c r="S409" s="24"/>
      <c r="T409" s="24"/>
      <c r="U409" s="24"/>
      <c r="V409" s="24"/>
      <c r="W409" s="198"/>
    </row>
    <row r="410" spans="1:23" x14ac:dyDescent="0.25">
      <c r="A410" s="16"/>
      <c r="Q410" s="24"/>
      <c r="R410" s="24"/>
      <c r="S410" s="24"/>
      <c r="T410" s="24"/>
      <c r="U410" s="24"/>
      <c r="V410" s="24"/>
      <c r="W410" s="198"/>
    </row>
    <row r="411" spans="1:23" x14ac:dyDescent="0.25">
      <c r="A411" s="16"/>
      <c r="Q411" s="24"/>
      <c r="R411" s="24"/>
      <c r="S411" s="24"/>
      <c r="T411" s="24"/>
      <c r="U411" s="24"/>
      <c r="V411" s="24"/>
      <c r="W411" s="198"/>
    </row>
    <row r="412" spans="1:23" x14ac:dyDescent="0.25">
      <c r="A412" s="16"/>
      <c r="Q412" s="24"/>
      <c r="R412" s="24"/>
      <c r="S412" s="24"/>
      <c r="T412" s="24"/>
      <c r="U412" s="24"/>
      <c r="V412" s="24"/>
      <c r="W412" s="198"/>
    </row>
    <row r="413" spans="1:23" x14ac:dyDescent="0.25">
      <c r="A413" s="16"/>
      <c r="Q413" s="24"/>
      <c r="R413" s="24"/>
      <c r="S413" s="24"/>
      <c r="T413" s="24"/>
      <c r="U413" s="24"/>
      <c r="V413" s="24"/>
      <c r="W413" s="198"/>
    </row>
    <row r="414" spans="1:23" x14ac:dyDescent="0.25">
      <c r="A414" s="16"/>
      <c r="Q414" s="24"/>
      <c r="R414" s="24"/>
      <c r="S414" s="24"/>
      <c r="T414" s="24"/>
      <c r="U414" s="24"/>
      <c r="V414" s="24"/>
      <c r="W414" s="198"/>
    </row>
    <row r="415" spans="1:23" x14ac:dyDescent="0.25">
      <c r="A415" s="16"/>
      <c r="Q415" s="24"/>
      <c r="R415" s="24"/>
      <c r="S415" s="24"/>
      <c r="T415" s="24"/>
      <c r="U415" s="24"/>
      <c r="V415" s="24"/>
      <c r="W415" s="198"/>
    </row>
    <row r="416" spans="1:23" x14ac:dyDescent="0.25">
      <c r="A416" s="16"/>
      <c r="Q416" s="24"/>
      <c r="R416" s="24"/>
      <c r="S416" s="24"/>
      <c r="T416" s="24"/>
      <c r="U416" s="24"/>
      <c r="V416" s="24"/>
      <c r="W416" s="198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198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198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198"/>
    </row>
    <row r="420" spans="1:27" ht="26.25" customHeight="1" x14ac:dyDescent="0.25">
      <c r="A420" s="726" t="s">
        <v>202</v>
      </c>
      <c r="B420" s="726"/>
      <c r="C420" s="726"/>
      <c r="D420" s="726"/>
      <c r="E420" s="726"/>
      <c r="F420" s="26"/>
      <c r="Q420" s="24"/>
      <c r="R420" s="24"/>
      <c r="S420" s="24"/>
      <c r="T420" s="24"/>
      <c r="U420" s="24"/>
      <c r="V420" s="24"/>
      <c r="W420" s="198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198"/>
    </row>
    <row r="422" spans="1:27" ht="15" customHeight="1" x14ac:dyDescent="0.35">
      <c r="A422" s="16"/>
      <c r="B422" s="762" t="s">
        <v>200</v>
      </c>
      <c r="C422" s="763"/>
      <c r="D422" s="763"/>
      <c r="E422" s="780"/>
      <c r="F422" s="113"/>
      <c r="G422" s="770" t="s">
        <v>200</v>
      </c>
      <c r="H422" s="764"/>
      <c r="I422" s="764"/>
      <c r="J422" s="765"/>
      <c r="K422" s="23"/>
      <c r="Q422" s="24"/>
      <c r="R422" s="24"/>
      <c r="S422" s="24"/>
      <c r="T422" s="24"/>
      <c r="U422" s="24"/>
      <c r="V422" s="24"/>
      <c r="W422" s="198"/>
    </row>
    <row r="423" spans="1:27" ht="15" customHeight="1" x14ac:dyDescent="0.35">
      <c r="A423" s="16"/>
      <c r="B423" s="762" t="s">
        <v>567</v>
      </c>
      <c r="C423" s="763"/>
      <c r="D423" s="763"/>
      <c r="E423" s="780"/>
      <c r="F423" s="113"/>
      <c r="G423" s="770" t="s">
        <v>568</v>
      </c>
      <c r="H423" s="764"/>
      <c r="I423" s="764"/>
      <c r="J423" s="765"/>
      <c r="K423" s="23"/>
      <c r="Q423" s="24"/>
      <c r="R423" s="24"/>
      <c r="S423" s="24"/>
      <c r="T423" s="24"/>
      <c r="U423" s="24"/>
      <c r="V423" s="24"/>
      <c r="W423" s="198"/>
    </row>
    <row r="424" spans="1:27" x14ac:dyDescent="0.35">
      <c r="A424" s="16"/>
      <c r="B424" s="771" t="s">
        <v>42</v>
      </c>
      <c r="C424" s="771" t="s">
        <v>52</v>
      </c>
      <c r="D424" s="768" t="s">
        <v>172</v>
      </c>
      <c r="E424" s="768" t="s">
        <v>29</v>
      </c>
      <c r="F424" s="113"/>
      <c r="G424" s="760" t="s">
        <v>42</v>
      </c>
      <c r="H424" s="760" t="s">
        <v>52</v>
      </c>
      <c r="I424" s="760" t="s">
        <v>172</v>
      </c>
      <c r="J424" s="760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198"/>
      <c r="W424" s="163"/>
      <c r="AA424" s="20"/>
    </row>
    <row r="425" spans="1:27" x14ac:dyDescent="0.35">
      <c r="A425" s="16"/>
      <c r="B425" s="772"/>
      <c r="C425" s="769"/>
      <c r="D425" s="769"/>
      <c r="E425" s="769"/>
      <c r="F425" s="113"/>
      <c r="G425" s="761"/>
      <c r="H425" s="761"/>
      <c r="I425" s="761"/>
      <c r="J425" s="761"/>
      <c r="L425" s="23"/>
      <c r="M425" s="20"/>
      <c r="P425" s="24"/>
      <c r="Q425" s="24"/>
      <c r="R425" s="24"/>
      <c r="S425" s="24"/>
      <c r="T425" s="24"/>
      <c r="U425" s="24"/>
      <c r="V425" s="198"/>
      <c r="W425" s="163"/>
      <c r="AA425" s="20"/>
    </row>
    <row r="426" spans="1:27" x14ac:dyDescent="0.35">
      <c r="A426" s="16"/>
      <c r="B426" s="642" t="s">
        <v>44</v>
      </c>
      <c r="C426" s="546">
        <v>1152</v>
      </c>
      <c r="D426" s="546">
        <v>98</v>
      </c>
      <c r="E426" s="546">
        <f>C426+D426</f>
        <v>1250</v>
      </c>
      <c r="F426" s="113"/>
      <c r="G426" s="577" t="s">
        <v>44</v>
      </c>
      <c r="H426" s="546">
        <v>993</v>
      </c>
      <c r="I426" s="546">
        <v>180</v>
      </c>
      <c r="J426" s="546">
        <f>H426+I426</f>
        <v>1173</v>
      </c>
      <c r="L426" s="23"/>
      <c r="M426" s="20"/>
      <c r="P426" s="24"/>
      <c r="Q426" s="24"/>
      <c r="R426" s="24"/>
      <c r="S426" s="24"/>
      <c r="T426" s="24"/>
      <c r="U426" s="24"/>
      <c r="V426" s="198"/>
      <c r="W426" s="163"/>
      <c r="AA426" s="20"/>
    </row>
    <row r="427" spans="1:27" x14ac:dyDescent="0.35">
      <c r="A427" s="16"/>
      <c r="B427" s="642" t="s">
        <v>45</v>
      </c>
      <c r="C427" s="546">
        <v>617</v>
      </c>
      <c r="D427" s="546">
        <v>261</v>
      </c>
      <c r="E427" s="546">
        <f t="shared" ref="E427:E449" si="17">C427+D427</f>
        <v>878</v>
      </c>
      <c r="F427" s="113"/>
      <c r="G427" s="577" t="s">
        <v>45</v>
      </c>
      <c r="H427" s="546">
        <v>588</v>
      </c>
      <c r="I427" s="546">
        <v>185</v>
      </c>
      <c r="J427" s="546">
        <f t="shared" ref="J427:J449" si="18">H427+I427</f>
        <v>773</v>
      </c>
      <c r="L427" s="23"/>
      <c r="M427" s="20"/>
      <c r="P427" s="24"/>
      <c r="Q427" s="24"/>
      <c r="R427" s="24"/>
      <c r="S427" s="24"/>
      <c r="T427" s="24"/>
      <c r="U427" s="24"/>
      <c r="V427" s="198"/>
      <c r="W427" s="163"/>
      <c r="AA427" s="20"/>
    </row>
    <row r="428" spans="1:27" x14ac:dyDescent="0.35">
      <c r="A428" s="16"/>
      <c r="B428" s="642" t="s">
        <v>46</v>
      </c>
      <c r="C428" s="546">
        <v>3</v>
      </c>
      <c r="D428" s="546">
        <v>27</v>
      </c>
      <c r="E428" s="546">
        <f t="shared" si="17"/>
        <v>30</v>
      </c>
      <c r="F428" s="113"/>
      <c r="G428" s="577" t="s">
        <v>46</v>
      </c>
      <c r="H428" s="546">
        <v>13</v>
      </c>
      <c r="I428" s="546">
        <v>25</v>
      </c>
      <c r="J428" s="546">
        <f t="shared" si="18"/>
        <v>38</v>
      </c>
      <c r="L428" s="23"/>
      <c r="M428" s="20"/>
      <c r="P428" s="24"/>
      <c r="Q428" s="24"/>
      <c r="R428" s="24"/>
      <c r="S428" s="24"/>
      <c r="T428" s="24"/>
      <c r="U428" s="24"/>
      <c r="V428" s="198"/>
      <c r="W428" s="163"/>
      <c r="AA428" s="20"/>
    </row>
    <row r="429" spans="1:27" x14ac:dyDescent="0.35">
      <c r="A429" s="16"/>
      <c r="B429" s="642" t="s">
        <v>47</v>
      </c>
      <c r="C429" s="546">
        <v>67</v>
      </c>
      <c r="D429" s="546">
        <v>7</v>
      </c>
      <c r="E429" s="546">
        <f t="shared" si="17"/>
        <v>74</v>
      </c>
      <c r="F429" s="113"/>
      <c r="G429" s="577" t="s">
        <v>47</v>
      </c>
      <c r="H429" s="546">
        <v>56</v>
      </c>
      <c r="I429" s="546">
        <v>1</v>
      </c>
      <c r="J429" s="546">
        <f t="shared" si="18"/>
        <v>57</v>
      </c>
      <c r="L429" s="23"/>
      <c r="M429" s="20"/>
      <c r="P429" s="24"/>
      <c r="Q429" s="24"/>
      <c r="R429" s="24"/>
      <c r="S429" s="24"/>
      <c r="T429" s="24"/>
      <c r="U429" s="24"/>
      <c r="V429" s="198"/>
      <c r="W429" s="163"/>
      <c r="AA429" s="20"/>
    </row>
    <row r="430" spans="1:27" x14ac:dyDescent="0.35">
      <c r="A430" s="16"/>
      <c r="B430" s="642" t="s">
        <v>48</v>
      </c>
      <c r="C430" s="546">
        <v>18</v>
      </c>
      <c r="D430" s="546">
        <v>0</v>
      </c>
      <c r="E430" s="546">
        <f t="shared" si="17"/>
        <v>18</v>
      </c>
      <c r="F430" s="113"/>
      <c r="G430" s="577" t="s">
        <v>48</v>
      </c>
      <c r="H430" s="546">
        <v>14</v>
      </c>
      <c r="I430" s="546">
        <v>0</v>
      </c>
      <c r="J430" s="546">
        <f t="shared" si="18"/>
        <v>14</v>
      </c>
      <c r="L430" s="23"/>
      <c r="M430" s="20"/>
      <c r="P430" s="24"/>
      <c r="Q430" s="24"/>
      <c r="R430" s="24"/>
      <c r="S430" s="24"/>
      <c r="T430" s="24"/>
      <c r="U430" s="24"/>
      <c r="V430" s="198"/>
      <c r="W430" s="163"/>
      <c r="AA430" s="20"/>
    </row>
    <row r="431" spans="1:27" x14ac:dyDescent="0.35">
      <c r="A431" s="16"/>
      <c r="B431" s="642" t="s">
        <v>49</v>
      </c>
      <c r="C431" s="546">
        <v>106</v>
      </c>
      <c r="D431" s="546">
        <v>4</v>
      </c>
      <c r="E431" s="546">
        <f t="shared" si="17"/>
        <v>110</v>
      </c>
      <c r="F431" s="113"/>
      <c r="G431" s="577" t="s">
        <v>49</v>
      </c>
      <c r="H431" s="546">
        <v>122</v>
      </c>
      <c r="I431" s="546">
        <v>2</v>
      </c>
      <c r="J431" s="546">
        <f t="shared" si="18"/>
        <v>124</v>
      </c>
      <c r="L431" s="23"/>
      <c r="M431" s="20"/>
      <c r="P431" s="24"/>
      <c r="Q431" s="24"/>
      <c r="R431" s="24"/>
      <c r="S431" s="24"/>
      <c r="T431" s="24"/>
      <c r="U431" s="24"/>
      <c r="V431" s="198"/>
      <c r="W431" s="163"/>
      <c r="AA431" s="20"/>
    </row>
    <row r="432" spans="1:27" x14ac:dyDescent="0.35">
      <c r="A432" s="16"/>
      <c r="B432" s="642" t="s">
        <v>99</v>
      </c>
      <c r="C432" s="546">
        <v>109</v>
      </c>
      <c r="D432" s="546">
        <v>38</v>
      </c>
      <c r="E432" s="546">
        <f t="shared" si="17"/>
        <v>147</v>
      </c>
      <c r="F432" s="113"/>
      <c r="G432" s="577" t="s">
        <v>99</v>
      </c>
      <c r="H432" s="546">
        <v>141</v>
      </c>
      <c r="I432" s="546">
        <v>115</v>
      </c>
      <c r="J432" s="546">
        <f t="shared" si="18"/>
        <v>256</v>
      </c>
      <c r="L432" s="23"/>
      <c r="M432" s="20"/>
      <c r="P432" s="24"/>
      <c r="Q432" s="24"/>
      <c r="R432" s="24"/>
      <c r="S432" s="24"/>
      <c r="T432" s="24"/>
      <c r="U432" s="24"/>
      <c r="V432" s="198"/>
      <c r="W432" s="163"/>
      <c r="AA432" s="20"/>
    </row>
    <row r="433" spans="1:27" x14ac:dyDescent="0.35">
      <c r="A433" s="16"/>
      <c r="B433" s="642" t="s">
        <v>193</v>
      </c>
      <c r="C433" s="546">
        <v>117</v>
      </c>
      <c r="D433" s="546">
        <v>39</v>
      </c>
      <c r="E433" s="546">
        <f t="shared" si="17"/>
        <v>156</v>
      </c>
      <c r="F433" s="113"/>
      <c r="G433" s="577" t="s">
        <v>193</v>
      </c>
      <c r="H433" s="546">
        <v>170</v>
      </c>
      <c r="I433" s="546">
        <v>172</v>
      </c>
      <c r="J433" s="546">
        <f t="shared" si="18"/>
        <v>342</v>
      </c>
      <c r="L433" s="23"/>
      <c r="M433" s="20"/>
      <c r="P433" s="24"/>
      <c r="Q433" s="24"/>
      <c r="R433" s="24"/>
      <c r="S433" s="24"/>
      <c r="T433" s="24"/>
      <c r="U433" s="24"/>
      <c r="V433" s="198"/>
      <c r="W433" s="163"/>
      <c r="AA433" s="20"/>
    </row>
    <row r="434" spans="1:27" x14ac:dyDescent="0.35">
      <c r="A434" s="16"/>
      <c r="B434" s="642" t="s">
        <v>50</v>
      </c>
      <c r="C434" s="546">
        <v>151</v>
      </c>
      <c r="D434" s="546">
        <v>74</v>
      </c>
      <c r="E434" s="546">
        <f t="shared" si="17"/>
        <v>225</v>
      </c>
      <c r="F434" s="113"/>
      <c r="G434" s="577" t="s">
        <v>50</v>
      </c>
      <c r="H434" s="546">
        <v>164</v>
      </c>
      <c r="I434" s="546">
        <v>73</v>
      </c>
      <c r="J434" s="546">
        <f t="shared" si="18"/>
        <v>237</v>
      </c>
      <c r="L434" s="23"/>
      <c r="M434" s="20"/>
      <c r="P434" s="24"/>
      <c r="Q434" s="24"/>
      <c r="R434" s="24"/>
      <c r="S434" s="24"/>
      <c r="T434" s="24"/>
      <c r="U434" s="24"/>
      <c r="V434" s="198"/>
      <c r="W434" s="163"/>
      <c r="AA434" s="20"/>
    </row>
    <row r="435" spans="1:27" x14ac:dyDescent="0.35">
      <c r="A435" s="16"/>
      <c r="B435" s="642" t="s">
        <v>194</v>
      </c>
      <c r="C435" s="546">
        <v>72</v>
      </c>
      <c r="D435" s="546">
        <v>15</v>
      </c>
      <c r="E435" s="546">
        <f t="shared" si="17"/>
        <v>87</v>
      </c>
      <c r="F435" s="113"/>
      <c r="G435" s="577" t="s">
        <v>194</v>
      </c>
      <c r="H435" s="546">
        <v>105</v>
      </c>
      <c r="I435" s="546">
        <v>2</v>
      </c>
      <c r="J435" s="546">
        <f t="shared" si="18"/>
        <v>107</v>
      </c>
      <c r="L435" s="23"/>
      <c r="M435" s="20"/>
      <c r="P435" s="24"/>
      <c r="Q435" s="24"/>
      <c r="R435" s="24"/>
      <c r="S435" s="24"/>
      <c r="T435" s="24"/>
      <c r="U435" s="24"/>
      <c r="V435" s="198"/>
      <c r="W435" s="163"/>
      <c r="AA435" s="20"/>
    </row>
    <row r="436" spans="1:27" x14ac:dyDescent="0.35">
      <c r="A436" s="16"/>
      <c r="B436" s="642" t="s">
        <v>195</v>
      </c>
      <c r="C436" s="546">
        <v>62</v>
      </c>
      <c r="D436" s="546">
        <v>21</v>
      </c>
      <c r="E436" s="546">
        <f t="shared" si="17"/>
        <v>83</v>
      </c>
      <c r="F436" s="113"/>
      <c r="G436" s="577" t="s">
        <v>195</v>
      </c>
      <c r="H436" s="546">
        <v>77</v>
      </c>
      <c r="I436" s="546">
        <v>0</v>
      </c>
      <c r="J436" s="546">
        <f t="shared" si="18"/>
        <v>77</v>
      </c>
      <c r="L436" s="23"/>
      <c r="M436" s="20"/>
      <c r="P436" s="24"/>
      <c r="Q436" s="24"/>
      <c r="R436" s="24"/>
      <c r="S436" s="24"/>
      <c r="T436" s="24"/>
      <c r="U436" s="24"/>
      <c r="V436" s="198"/>
      <c r="W436" s="163"/>
      <c r="AA436" s="20"/>
    </row>
    <row r="437" spans="1:27" x14ac:dyDescent="0.35">
      <c r="A437" s="16"/>
      <c r="B437" s="642" t="s">
        <v>61</v>
      </c>
      <c r="C437" s="546">
        <v>17</v>
      </c>
      <c r="D437" s="546">
        <v>0</v>
      </c>
      <c r="E437" s="546">
        <f t="shared" si="17"/>
        <v>17</v>
      </c>
      <c r="F437" s="113"/>
      <c r="G437" s="577" t="s">
        <v>61</v>
      </c>
      <c r="H437" s="546">
        <v>22</v>
      </c>
      <c r="I437" s="546">
        <v>0</v>
      </c>
      <c r="J437" s="546">
        <f t="shared" si="18"/>
        <v>22</v>
      </c>
      <c r="L437" s="23"/>
      <c r="M437" s="20"/>
      <c r="P437" s="24"/>
      <c r="Q437" s="24"/>
      <c r="R437" s="24"/>
      <c r="S437" s="24"/>
      <c r="T437" s="24"/>
      <c r="U437" s="24"/>
      <c r="V437" s="198"/>
      <c r="W437" s="163"/>
      <c r="AA437" s="20"/>
    </row>
    <row r="438" spans="1:27" x14ac:dyDescent="0.35">
      <c r="A438" s="16"/>
      <c r="B438" s="642" t="s">
        <v>196</v>
      </c>
      <c r="C438" s="546">
        <v>7</v>
      </c>
      <c r="D438" s="546">
        <v>0</v>
      </c>
      <c r="E438" s="546">
        <f t="shared" si="17"/>
        <v>7</v>
      </c>
      <c r="F438" s="113"/>
      <c r="G438" s="577" t="s">
        <v>196</v>
      </c>
      <c r="H438" s="546">
        <v>3</v>
      </c>
      <c r="I438" s="546">
        <v>0</v>
      </c>
      <c r="J438" s="546">
        <f t="shared" si="18"/>
        <v>3</v>
      </c>
      <c r="L438" s="23"/>
      <c r="M438" s="20"/>
      <c r="P438" s="24"/>
      <c r="Q438" s="24"/>
      <c r="R438" s="24"/>
      <c r="S438" s="24"/>
      <c r="T438" s="24"/>
      <c r="U438" s="24"/>
      <c r="V438" s="198"/>
      <c r="W438" s="163"/>
      <c r="AA438" s="20"/>
    </row>
    <row r="439" spans="1:27" x14ac:dyDescent="0.35">
      <c r="A439" s="16"/>
      <c r="B439" s="642" t="s">
        <v>197</v>
      </c>
      <c r="C439" s="546">
        <v>53</v>
      </c>
      <c r="D439" s="546">
        <v>12</v>
      </c>
      <c r="E439" s="546">
        <f t="shared" si="17"/>
        <v>65</v>
      </c>
      <c r="F439" s="113"/>
      <c r="G439" s="577" t="s">
        <v>197</v>
      </c>
      <c r="H439" s="546">
        <v>80</v>
      </c>
      <c r="I439" s="546">
        <v>22</v>
      </c>
      <c r="J439" s="546">
        <f t="shared" si="18"/>
        <v>102</v>
      </c>
      <c r="L439" s="23"/>
      <c r="M439" s="20"/>
      <c r="P439" s="24"/>
      <c r="Q439" s="24"/>
      <c r="R439" s="24"/>
      <c r="S439" s="24"/>
      <c r="T439" s="24"/>
      <c r="U439" s="24"/>
      <c r="V439" s="198"/>
      <c r="W439" s="163"/>
      <c r="AA439" s="20"/>
    </row>
    <row r="440" spans="1:27" x14ac:dyDescent="0.35">
      <c r="A440" s="16"/>
      <c r="B440" s="642" t="s">
        <v>108</v>
      </c>
      <c r="C440" s="546">
        <v>91</v>
      </c>
      <c r="D440" s="546">
        <v>1</v>
      </c>
      <c r="E440" s="546">
        <f t="shared" si="17"/>
        <v>92</v>
      </c>
      <c r="F440" s="113"/>
      <c r="G440" s="577" t="s">
        <v>108</v>
      </c>
      <c r="H440" s="546">
        <v>71</v>
      </c>
      <c r="I440" s="546">
        <v>1</v>
      </c>
      <c r="J440" s="546">
        <f t="shared" si="18"/>
        <v>72</v>
      </c>
      <c r="L440" s="23"/>
      <c r="M440" s="20"/>
      <c r="P440" s="24"/>
      <c r="Q440" s="24"/>
      <c r="R440" s="24"/>
      <c r="S440" s="24"/>
      <c r="T440" s="24"/>
      <c r="U440" s="24"/>
      <c r="V440" s="198"/>
      <c r="W440" s="163"/>
      <c r="AA440" s="20"/>
    </row>
    <row r="441" spans="1:27" x14ac:dyDescent="0.35">
      <c r="A441" s="16"/>
      <c r="B441" s="642" t="s">
        <v>227</v>
      </c>
      <c r="C441" s="546">
        <v>26</v>
      </c>
      <c r="D441" s="546">
        <v>10</v>
      </c>
      <c r="E441" s="546">
        <f t="shared" si="17"/>
        <v>36</v>
      </c>
      <c r="F441" s="113"/>
      <c r="G441" s="577" t="s">
        <v>227</v>
      </c>
      <c r="H441" s="546">
        <v>84</v>
      </c>
      <c r="I441" s="546">
        <v>4</v>
      </c>
      <c r="J441" s="546">
        <f t="shared" si="18"/>
        <v>88</v>
      </c>
      <c r="L441" s="23"/>
      <c r="M441" s="20"/>
      <c r="P441" s="24"/>
      <c r="Q441" s="24"/>
      <c r="R441" s="24"/>
      <c r="S441" s="24"/>
      <c r="T441" s="24"/>
      <c r="U441" s="24"/>
      <c r="V441" s="198"/>
      <c r="W441" s="163"/>
      <c r="AA441" s="20"/>
    </row>
    <row r="442" spans="1:27" x14ac:dyDescent="0.35">
      <c r="A442" s="16"/>
      <c r="B442" s="642" t="s">
        <v>198</v>
      </c>
      <c r="C442" s="546">
        <v>1</v>
      </c>
      <c r="D442" s="546">
        <v>0</v>
      </c>
      <c r="E442" s="546">
        <f t="shared" si="17"/>
        <v>1</v>
      </c>
      <c r="F442" s="113"/>
      <c r="G442" s="577" t="s">
        <v>198</v>
      </c>
      <c r="H442" s="546">
        <v>5</v>
      </c>
      <c r="I442" s="546">
        <v>0</v>
      </c>
      <c r="J442" s="546">
        <f t="shared" si="18"/>
        <v>5</v>
      </c>
      <c r="L442" s="23"/>
      <c r="M442" s="20"/>
      <c r="P442" s="24"/>
      <c r="Q442" s="24"/>
      <c r="R442" s="24"/>
      <c r="S442" s="24"/>
      <c r="T442" s="24"/>
      <c r="U442" s="24"/>
      <c r="V442" s="198"/>
      <c r="W442" s="163"/>
      <c r="AA442" s="20"/>
    </row>
    <row r="443" spans="1:27" x14ac:dyDescent="0.35">
      <c r="A443" s="16"/>
      <c r="B443" s="642" t="s">
        <v>300</v>
      </c>
      <c r="C443" s="546">
        <v>6</v>
      </c>
      <c r="D443" s="546">
        <v>0</v>
      </c>
      <c r="E443" s="546">
        <f t="shared" si="17"/>
        <v>6</v>
      </c>
      <c r="F443" s="113"/>
      <c r="G443" s="607" t="s">
        <v>300</v>
      </c>
      <c r="H443" s="606">
        <v>6</v>
      </c>
      <c r="I443" s="606">
        <v>0</v>
      </c>
      <c r="J443" s="546">
        <f t="shared" si="18"/>
        <v>6</v>
      </c>
      <c r="L443" s="23"/>
      <c r="M443" s="20"/>
      <c r="P443" s="24"/>
      <c r="Q443" s="24"/>
      <c r="R443" s="24"/>
      <c r="S443" s="24"/>
      <c r="T443" s="24"/>
      <c r="U443" s="24"/>
      <c r="V443" s="198"/>
      <c r="W443" s="163"/>
      <c r="AA443" s="20"/>
    </row>
    <row r="444" spans="1:27" x14ac:dyDescent="0.35">
      <c r="A444" s="16"/>
      <c r="B444" s="642" t="s">
        <v>104</v>
      </c>
      <c r="C444" s="546">
        <v>0</v>
      </c>
      <c r="D444" s="546">
        <v>3</v>
      </c>
      <c r="E444" s="546">
        <f t="shared" si="17"/>
        <v>3</v>
      </c>
      <c r="F444" s="113"/>
      <c r="G444" s="577" t="s">
        <v>104</v>
      </c>
      <c r="H444" s="546">
        <v>7</v>
      </c>
      <c r="I444" s="546">
        <v>0</v>
      </c>
      <c r="J444" s="546">
        <f t="shared" si="18"/>
        <v>7</v>
      </c>
      <c r="L444" s="23"/>
      <c r="M444" s="20"/>
      <c r="P444" s="24"/>
      <c r="Q444" s="24"/>
      <c r="R444" s="24"/>
      <c r="S444" s="24"/>
      <c r="T444" s="24"/>
      <c r="U444" s="24"/>
      <c r="V444" s="198"/>
      <c r="W444" s="163"/>
      <c r="AA444" s="20"/>
    </row>
    <row r="445" spans="1:27" x14ac:dyDescent="0.35">
      <c r="A445" s="16"/>
      <c r="B445" s="642" t="s">
        <v>173</v>
      </c>
      <c r="C445" s="546">
        <v>0</v>
      </c>
      <c r="D445" s="546">
        <v>0</v>
      </c>
      <c r="E445" s="546">
        <f t="shared" si="17"/>
        <v>0</v>
      </c>
      <c r="F445" s="113"/>
      <c r="G445" s="578" t="s">
        <v>173</v>
      </c>
      <c r="H445" s="546">
        <v>0</v>
      </c>
      <c r="I445" s="546">
        <v>0</v>
      </c>
      <c r="J445" s="546">
        <f t="shared" si="18"/>
        <v>0</v>
      </c>
      <c r="L445" s="23"/>
      <c r="M445" s="20"/>
      <c r="P445" s="24"/>
      <c r="Q445" s="24"/>
      <c r="R445" s="24"/>
      <c r="S445" s="24"/>
      <c r="T445" s="24"/>
      <c r="U445" s="24"/>
      <c r="V445" s="198"/>
      <c r="W445" s="163"/>
      <c r="AA445" s="20"/>
    </row>
    <row r="446" spans="1:27" x14ac:dyDescent="0.35">
      <c r="A446" s="16"/>
      <c r="B446" s="642" t="s">
        <v>211</v>
      </c>
      <c r="C446" s="546">
        <v>0</v>
      </c>
      <c r="D446" s="546">
        <v>0</v>
      </c>
      <c r="E446" s="546">
        <f t="shared" si="17"/>
        <v>0</v>
      </c>
      <c r="F446" s="113"/>
      <c r="G446" s="578" t="s">
        <v>211</v>
      </c>
      <c r="H446" s="546">
        <v>0</v>
      </c>
      <c r="I446" s="546">
        <v>0</v>
      </c>
      <c r="J446" s="546">
        <f t="shared" si="18"/>
        <v>0</v>
      </c>
      <c r="L446" s="23"/>
      <c r="M446" s="20"/>
      <c r="P446" s="24"/>
      <c r="Q446" s="24"/>
      <c r="R446" s="24"/>
      <c r="S446" s="24"/>
      <c r="T446" s="24"/>
      <c r="U446" s="24"/>
      <c r="V446" s="198"/>
      <c r="W446" s="163"/>
      <c r="AA446" s="20"/>
    </row>
    <row r="447" spans="1:27" x14ac:dyDescent="0.35">
      <c r="A447" s="16"/>
      <c r="B447" s="642" t="s">
        <v>212</v>
      </c>
      <c r="C447" s="546">
        <v>0</v>
      </c>
      <c r="D447" s="546">
        <v>0</v>
      </c>
      <c r="E447" s="546">
        <f t="shared" si="17"/>
        <v>0</v>
      </c>
      <c r="F447" s="113"/>
      <c r="G447" s="577" t="s">
        <v>212</v>
      </c>
      <c r="H447" s="546">
        <v>0</v>
      </c>
      <c r="I447" s="546">
        <v>0</v>
      </c>
      <c r="J447" s="546">
        <f t="shared" si="18"/>
        <v>0</v>
      </c>
      <c r="L447" s="23"/>
      <c r="M447" s="20"/>
      <c r="P447" s="24"/>
      <c r="Q447" s="24"/>
      <c r="R447" s="24"/>
      <c r="S447" s="24"/>
      <c r="T447" s="24"/>
      <c r="U447" s="24"/>
      <c r="V447" s="198"/>
      <c r="W447" s="163"/>
      <c r="AA447" s="20"/>
    </row>
    <row r="448" spans="1:27" x14ac:dyDescent="0.35">
      <c r="A448" s="16"/>
      <c r="B448" s="642" t="s">
        <v>210</v>
      </c>
      <c r="C448" s="546">
        <v>41</v>
      </c>
      <c r="D448" s="546">
        <v>14</v>
      </c>
      <c r="E448" s="546">
        <f t="shared" si="17"/>
        <v>55</v>
      </c>
      <c r="F448" s="113"/>
      <c r="G448" s="578" t="s">
        <v>210</v>
      </c>
      <c r="H448" s="546">
        <v>45</v>
      </c>
      <c r="I448" s="546">
        <v>11</v>
      </c>
      <c r="J448" s="546">
        <f t="shared" si="18"/>
        <v>56</v>
      </c>
      <c r="L448" s="23"/>
      <c r="M448" s="20"/>
      <c r="P448" s="24"/>
      <c r="Q448" s="24"/>
      <c r="R448" s="24"/>
      <c r="S448" s="24"/>
      <c r="T448" s="24"/>
      <c r="U448" s="24"/>
      <c r="V448" s="198"/>
      <c r="W448" s="163"/>
      <c r="AA448" s="20"/>
    </row>
    <row r="449" spans="1:27" x14ac:dyDescent="0.35">
      <c r="A449" s="16"/>
      <c r="B449" s="642" t="s">
        <v>189</v>
      </c>
      <c r="C449" s="546">
        <v>21</v>
      </c>
      <c r="D449" s="546">
        <v>0</v>
      </c>
      <c r="E449" s="546">
        <f t="shared" si="17"/>
        <v>21</v>
      </c>
      <c r="F449" s="113"/>
      <c r="G449" s="577" t="s">
        <v>189</v>
      </c>
      <c r="H449" s="546">
        <v>22</v>
      </c>
      <c r="I449" s="546">
        <v>0</v>
      </c>
      <c r="J449" s="546">
        <f t="shared" si="18"/>
        <v>22</v>
      </c>
      <c r="L449" s="23"/>
      <c r="M449" s="20"/>
      <c r="P449" s="24"/>
      <c r="Q449" s="24"/>
      <c r="R449" s="24"/>
      <c r="S449" s="24"/>
      <c r="T449" s="24"/>
      <c r="U449" s="24"/>
      <c r="V449" s="198"/>
      <c r="W449" s="163"/>
      <c r="AA449" s="20"/>
    </row>
    <row r="450" spans="1:27" x14ac:dyDescent="0.35">
      <c r="A450" s="16"/>
      <c r="B450" s="547" t="s">
        <v>51</v>
      </c>
      <c r="C450" s="643">
        <f>SUM(C426:C449)</f>
        <v>2737</v>
      </c>
      <c r="D450" s="643">
        <f>SUM(D426:D449)</f>
        <v>624</v>
      </c>
      <c r="E450" s="548">
        <f>C450+D450</f>
        <v>3361</v>
      </c>
      <c r="F450" s="113"/>
      <c r="G450" s="548" t="s">
        <v>51</v>
      </c>
      <c r="H450" s="548">
        <f>SUM(H426:H449)</f>
        <v>2788</v>
      </c>
      <c r="I450" s="548">
        <f>SUM(I426:I449)</f>
        <v>793</v>
      </c>
      <c r="J450" s="548">
        <f>H450+I450</f>
        <v>3581</v>
      </c>
      <c r="K450" s="71"/>
      <c r="L450" s="23"/>
      <c r="M450" s="20"/>
      <c r="P450" s="24"/>
      <c r="Q450" s="24"/>
      <c r="R450" s="24"/>
      <c r="S450" s="24"/>
      <c r="T450" s="24"/>
      <c r="U450" s="24"/>
      <c r="V450" s="198"/>
      <c r="W450" s="163"/>
      <c r="AA450" s="20"/>
    </row>
    <row r="451" spans="1:27" x14ac:dyDescent="0.25">
      <c r="A451" s="16"/>
      <c r="B451" s="549" t="s">
        <v>199</v>
      </c>
      <c r="C451" s="549"/>
      <c r="D451" s="549"/>
      <c r="E451" s="549"/>
      <c r="F451" s="115"/>
      <c r="G451" s="549" t="s">
        <v>199</v>
      </c>
      <c r="H451" s="410"/>
      <c r="I451" s="579"/>
      <c r="J451" s="579"/>
      <c r="K451" s="114"/>
      <c r="Q451" s="24"/>
      <c r="R451" s="24"/>
      <c r="S451" s="24"/>
      <c r="T451" s="24"/>
      <c r="U451" s="24"/>
      <c r="V451" s="24"/>
      <c r="W451" s="198"/>
    </row>
    <row r="452" spans="1:27" x14ac:dyDescent="0.25">
      <c r="A452" s="16"/>
      <c r="B452" s="108"/>
      <c r="C452" s="109"/>
      <c r="D452" s="109"/>
      <c r="E452" s="110"/>
      <c r="F452" s="111"/>
      <c r="G452" s="109"/>
      <c r="H452" s="110"/>
      <c r="I452" s="111"/>
      <c r="K452" s="23"/>
      <c r="Q452" s="24"/>
      <c r="R452" s="24"/>
      <c r="S452" s="24"/>
      <c r="T452" s="24"/>
      <c r="U452" s="24"/>
      <c r="V452" s="24"/>
      <c r="W452" s="198"/>
    </row>
    <row r="453" spans="1:27" x14ac:dyDescent="0.25">
      <c r="A453" s="16"/>
      <c r="B453" s="762" t="s">
        <v>201</v>
      </c>
      <c r="C453" s="763"/>
      <c r="D453" s="763"/>
      <c r="E453" s="780"/>
      <c r="F453" s="109"/>
      <c r="G453" s="770" t="s">
        <v>201</v>
      </c>
      <c r="H453" s="764"/>
      <c r="I453" s="764"/>
      <c r="J453" s="765"/>
      <c r="K453" s="23"/>
      <c r="Q453" s="24"/>
      <c r="R453" s="24"/>
      <c r="S453" s="24"/>
      <c r="T453" s="24"/>
      <c r="U453" s="24"/>
      <c r="V453" s="24"/>
      <c r="W453" s="198"/>
    </row>
    <row r="454" spans="1:27" ht="15" customHeight="1" x14ac:dyDescent="0.25">
      <c r="A454" s="16"/>
      <c r="B454" s="762" t="s">
        <v>567</v>
      </c>
      <c r="C454" s="763"/>
      <c r="D454" s="763"/>
      <c r="E454" s="780"/>
      <c r="F454" s="109"/>
      <c r="G454" s="770" t="s">
        <v>568</v>
      </c>
      <c r="H454" s="764"/>
      <c r="I454" s="764"/>
      <c r="J454" s="765"/>
      <c r="K454" s="23"/>
      <c r="Q454" s="24"/>
      <c r="R454" s="24"/>
      <c r="S454" s="24"/>
      <c r="T454" s="24"/>
      <c r="U454" s="24"/>
      <c r="V454" s="24"/>
      <c r="W454" s="198"/>
    </row>
    <row r="455" spans="1:27" x14ac:dyDescent="0.25">
      <c r="A455" s="16"/>
      <c r="B455" s="771" t="s">
        <v>42</v>
      </c>
      <c r="C455" s="771" t="s">
        <v>52</v>
      </c>
      <c r="D455" s="768" t="s">
        <v>172</v>
      </c>
      <c r="E455" s="777" t="s">
        <v>29</v>
      </c>
      <c r="F455" s="109"/>
      <c r="G455" s="760" t="s">
        <v>42</v>
      </c>
      <c r="H455" s="760" t="s">
        <v>52</v>
      </c>
      <c r="I455" s="760" t="s">
        <v>172</v>
      </c>
      <c r="J455" s="760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198"/>
      <c r="W455" s="163"/>
      <c r="AA455" s="20"/>
    </row>
    <row r="456" spans="1:27" x14ac:dyDescent="0.25">
      <c r="A456" s="16"/>
      <c r="B456" s="772"/>
      <c r="C456" s="772"/>
      <c r="D456" s="772"/>
      <c r="E456" s="772"/>
      <c r="F456" s="109"/>
      <c r="G456" s="761"/>
      <c r="H456" s="761"/>
      <c r="I456" s="761"/>
      <c r="J456" s="761"/>
      <c r="L456" s="23"/>
      <c r="M456" s="20"/>
      <c r="P456" s="24"/>
      <c r="Q456" s="24"/>
      <c r="R456" s="24"/>
      <c r="S456" s="24"/>
      <c r="T456" s="24"/>
      <c r="U456" s="24"/>
      <c r="V456" s="198"/>
      <c r="W456" s="163"/>
      <c r="AA456" s="20"/>
    </row>
    <row r="457" spans="1:27" x14ac:dyDescent="0.25">
      <c r="A457" s="16"/>
      <c r="B457" s="545" t="s">
        <v>44</v>
      </c>
      <c r="C457" s="580">
        <v>1161</v>
      </c>
      <c r="D457" s="580">
        <v>94</v>
      </c>
      <c r="E457" s="546">
        <f>C457+D457</f>
        <v>1255</v>
      </c>
      <c r="F457" s="109"/>
      <c r="G457" s="577" t="s">
        <v>44</v>
      </c>
      <c r="H457" s="580">
        <v>963</v>
      </c>
      <c r="I457" s="580">
        <v>285</v>
      </c>
      <c r="J457" s="546">
        <f>H457+I457</f>
        <v>1248</v>
      </c>
      <c r="L457" s="23"/>
      <c r="M457" s="20"/>
      <c r="P457" s="24"/>
      <c r="Q457" s="24"/>
      <c r="R457" s="24"/>
      <c r="S457" s="24"/>
      <c r="T457" s="24"/>
      <c r="U457" s="24"/>
      <c r="V457" s="198"/>
      <c r="W457" s="163"/>
      <c r="AA457" s="20"/>
    </row>
    <row r="458" spans="1:27" x14ac:dyDescent="0.25">
      <c r="A458" s="16"/>
      <c r="B458" s="545" t="s">
        <v>45</v>
      </c>
      <c r="C458" s="580">
        <v>847</v>
      </c>
      <c r="D458" s="580">
        <v>303</v>
      </c>
      <c r="E458" s="546">
        <f t="shared" ref="E458:E480" si="19">C458+D458</f>
        <v>1150</v>
      </c>
      <c r="F458" s="109"/>
      <c r="G458" s="577" t="s">
        <v>45</v>
      </c>
      <c r="H458" s="580">
        <v>701</v>
      </c>
      <c r="I458" s="580">
        <v>224</v>
      </c>
      <c r="J458" s="546">
        <f t="shared" ref="J458:J480" si="20">H458+I458</f>
        <v>925</v>
      </c>
      <c r="L458" s="23"/>
      <c r="M458" s="20"/>
      <c r="P458" s="24"/>
      <c r="Q458" s="24"/>
      <c r="R458" s="24"/>
      <c r="S458" s="24"/>
      <c r="T458" s="24"/>
      <c r="U458" s="24"/>
      <c r="V458" s="198"/>
      <c r="W458" s="163"/>
      <c r="AA458" s="20"/>
    </row>
    <row r="459" spans="1:27" x14ac:dyDescent="0.25">
      <c r="A459" s="16"/>
      <c r="B459" s="545" t="s">
        <v>46</v>
      </c>
      <c r="C459" s="580">
        <v>7</v>
      </c>
      <c r="D459" s="580">
        <v>14</v>
      </c>
      <c r="E459" s="546">
        <f t="shared" si="19"/>
        <v>21</v>
      </c>
      <c r="F459" s="109"/>
      <c r="G459" s="577" t="s">
        <v>46</v>
      </c>
      <c r="H459" s="580">
        <v>19</v>
      </c>
      <c r="I459" s="580">
        <v>48</v>
      </c>
      <c r="J459" s="546">
        <f t="shared" si="20"/>
        <v>67</v>
      </c>
      <c r="L459" s="23"/>
      <c r="M459" s="20"/>
      <c r="P459" s="24"/>
      <c r="Q459" s="24"/>
      <c r="R459" s="24"/>
      <c r="S459" s="24"/>
      <c r="T459" s="24"/>
      <c r="U459" s="24"/>
      <c r="V459" s="198"/>
      <c r="W459" s="163"/>
      <c r="AA459" s="20"/>
    </row>
    <row r="460" spans="1:27" x14ac:dyDescent="0.25">
      <c r="A460" s="16"/>
      <c r="B460" s="545" t="s">
        <v>47</v>
      </c>
      <c r="C460" s="580">
        <v>49</v>
      </c>
      <c r="D460" s="580">
        <v>75</v>
      </c>
      <c r="E460" s="546">
        <f t="shared" si="19"/>
        <v>124</v>
      </c>
      <c r="F460" s="109"/>
      <c r="G460" s="577" t="s">
        <v>47</v>
      </c>
      <c r="H460" s="580">
        <v>59</v>
      </c>
      <c r="I460" s="580">
        <v>69</v>
      </c>
      <c r="J460" s="546">
        <f t="shared" si="20"/>
        <v>128</v>
      </c>
      <c r="L460" s="23"/>
      <c r="M460" s="20"/>
      <c r="P460" s="24"/>
      <c r="Q460" s="24"/>
      <c r="R460" s="24"/>
      <c r="S460" s="24"/>
      <c r="T460" s="24"/>
      <c r="U460" s="24"/>
      <c r="V460" s="198"/>
      <c r="W460" s="163"/>
      <c r="AA460" s="20"/>
    </row>
    <row r="461" spans="1:27" x14ac:dyDescent="0.25">
      <c r="A461" s="16"/>
      <c r="B461" s="545" t="s">
        <v>48</v>
      </c>
      <c r="C461" s="580">
        <v>20</v>
      </c>
      <c r="D461" s="580">
        <v>0</v>
      </c>
      <c r="E461" s="546">
        <f t="shared" si="19"/>
        <v>20</v>
      </c>
      <c r="F461" s="109"/>
      <c r="G461" s="577" t="s">
        <v>48</v>
      </c>
      <c r="H461" s="580">
        <v>19</v>
      </c>
      <c r="I461" s="580">
        <v>0</v>
      </c>
      <c r="J461" s="546">
        <f t="shared" si="20"/>
        <v>19</v>
      </c>
      <c r="L461" s="23"/>
      <c r="M461" s="20"/>
      <c r="P461" s="24"/>
      <c r="Q461" s="24"/>
      <c r="R461" s="24"/>
      <c r="S461" s="24"/>
      <c r="T461" s="24"/>
      <c r="U461" s="24"/>
      <c r="V461" s="198"/>
      <c r="W461" s="163"/>
      <c r="AA461" s="20"/>
    </row>
    <row r="462" spans="1:27" x14ac:dyDescent="0.25">
      <c r="A462" s="16"/>
      <c r="B462" s="545" t="s">
        <v>49</v>
      </c>
      <c r="C462" s="580">
        <v>77</v>
      </c>
      <c r="D462" s="580">
        <v>11</v>
      </c>
      <c r="E462" s="546">
        <f t="shared" si="19"/>
        <v>88</v>
      </c>
      <c r="F462" s="109"/>
      <c r="G462" s="577" t="s">
        <v>49</v>
      </c>
      <c r="H462" s="580">
        <v>144</v>
      </c>
      <c r="I462" s="580">
        <v>4</v>
      </c>
      <c r="J462" s="546">
        <f t="shared" si="20"/>
        <v>148</v>
      </c>
      <c r="L462" s="23"/>
      <c r="M462" s="20"/>
      <c r="P462" s="24"/>
      <c r="Q462" s="24"/>
      <c r="R462" s="24"/>
      <c r="S462" s="24"/>
      <c r="T462" s="24"/>
      <c r="U462" s="24"/>
      <c r="V462" s="198"/>
      <c r="W462" s="163"/>
      <c r="AA462" s="20"/>
    </row>
    <row r="463" spans="1:27" x14ac:dyDescent="0.25">
      <c r="A463" s="16"/>
      <c r="B463" s="545" t="s">
        <v>99</v>
      </c>
      <c r="C463" s="580">
        <v>217</v>
      </c>
      <c r="D463" s="580">
        <v>55</v>
      </c>
      <c r="E463" s="546">
        <f t="shared" si="19"/>
        <v>272</v>
      </c>
      <c r="F463" s="109"/>
      <c r="G463" s="577" t="s">
        <v>99</v>
      </c>
      <c r="H463" s="580">
        <v>325</v>
      </c>
      <c r="I463" s="580">
        <v>103</v>
      </c>
      <c r="J463" s="546">
        <f t="shared" si="20"/>
        <v>428</v>
      </c>
      <c r="L463" s="23"/>
      <c r="M463" s="20"/>
      <c r="P463" s="24"/>
      <c r="Q463" s="24"/>
      <c r="R463" s="24"/>
      <c r="S463" s="24"/>
      <c r="T463" s="24"/>
      <c r="U463" s="24"/>
      <c r="V463" s="198"/>
      <c r="W463" s="163"/>
      <c r="AA463" s="20"/>
    </row>
    <row r="464" spans="1:27" x14ac:dyDescent="0.25">
      <c r="A464" s="16"/>
      <c r="B464" s="545" t="s">
        <v>193</v>
      </c>
      <c r="C464" s="580">
        <v>195</v>
      </c>
      <c r="D464" s="580">
        <v>114</v>
      </c>
      <c r="E464" s="546">
        <f t="shared" si="19"/>
        <v>309</v>
      </c>
      <c r="F464" s="109"/>
      <c r="G464" s="577" t="s">
        <v>193</v>
      </c>
      <c r="H464" s="580">
        <v>242</v>
      </c>
      <c r="I464" s="580">
        <v>191</v>
      </c>
      <c r="J464" s="546">
        <f t="shared" si="20"/>
        <v>433</v>
      </c>
      <c r="L464" s="23"/>
      <c r="M464" s="20"/>
      <c r="P464" s="24"/>
      <c r="Q464" s="24"/>
      <c r="R464" s="24"/>
      <c r="S464" s="24"/>
      <c r="T464" s="24"/>
      <c r="U464" s="24"/>
      <c r="V464" s="198"/>
      <c r="W464" s="163"/>
      <c r="AA464" s="20"/>
    </row>
    <row r="465" spans="1:27" x14ac:dyDescent="0.25">
      <c r="A465" s="16"/>
      <c r="B465" s="545" t="s">
        <v>50</v>
      </c>
      <c r="C465" s="580">
        <v>131</v>
      </c>
      <c r="D465" s="580">
        <v>137</v>
      </c>
      <c r="E465" s="546">
        <f t="shared" si="19"/>
        <v>268</v>
      </c>
      <c r="F465" s="109"/>
      <c r="G465" s="577" t="s">
        <v>50</v>
      </c>
      <c r="H465" s="580">
        <v>175</v>
      </c>
      <c r="I465" s="580">
        <v>84</v>
      </c>
      <c r="J465" s="546">
        <f t="shared" si="20"/>
        <v>259</v>
      </c>
      <c r="L465" s="23"/>
      <c r="M465" s="20"/>
      <c r="P465" s="24"/>
      <c r="Q465" s="24"/>
      <c r="R465" s="24"/>
      <c r="S465" s="24"/>
      <c r="T465" s="24"/>
      <c r="U465" s="24"/>
      <c r="V465" s="198"/>
      <c r="W465" s="163"/>
      <c r="AA465" s="20"/>
    </row>
    <row r="466" spans="1:27" x14ac:dyDescent="0.25">
      <c r="A466" s="16"/>
      <c r="B466" s="545" t="s">
        <v>194</v>
      </c>
      <c r="C466" s="580">
        <v>109</v>
      </c>
      <c r="D466" s="580">
        <v>19</v>
      </c>
      <c r="E466" s="546">
        <f t="shared" si="19"/>
        <v>128</v>
      </c>
      <c r="F466" s="109"/>
      <c r="G466" s="577" t="s">
        <v>194</v>
      </c>
      <c r="H466" s="580">
        <v>96</v>
      </c>
      <c r="I466" s="580">
        <v>6</v>
      </c>
      <c r="J466" s="546">
        <f t="shared" si="20"/>
        <v>102</v>
      </c>
      <c r="L466" s="23"/>
      <c r="M466" s="20"/>
      <c r="P466" s="24"/>
      <c r="Q466" s="24"/>
      <c r="R466" s="24"/>
      <c r="S466" s="24"/>
      <c r="T466" s="24"/>
      <c r="U466" s="24"/>
      <c r="V466" s="198"/>
      <c r="W466" s="163"/>
      <c r="AA466" s="20"/>
    </row>
    <row r="467" spans="1:27" x14ac:dyDescent="0.25">
      <c r="A467" s="16"/>
      <c r="B467" s="545" t="s">
        <v>195</v>
      </c>
      <c r="C467" s="580">
        <v>33</v>
      </c>
      <c r="D467" s="580">
        <v>3</v>
      </c>
      <c r="E467" s="546">
        <f t="shared" si="19"/>
        <v>36</v>
      </c>
      <c r="F467" s="109"/>
      <c r="G467" s="577" t="s">
        <v>195</v>
      </c>
      <c r="H467" s="580">
        <v>82</v>
      </c>
      <c r="I467" s="580">
        <v>0</v>
      </c>
      <c r="J467" s="546">
        <f t="shared" si="20"/>
        <v>82</v>
      </c>
      <c r="L467" s="23"/>
      <c r="M467" s="20"/>
      <c r="P467" s="24"/>
      <c r="Q467" s="24"/>
      <c r="R467" s="24"/>
      <c r="S467" s="24"/>
      <c r="T467" s="24"/>
      <c r="U467" s="24"/>
      <c r="V467" s="198"/>
      <c r="W467" s="163"/>
      <c r="AA467" s="20"/>
    </row>
    <row r="468" spans="1:27" x14ac:dyDescent="0.25">
      <c r="A468" s="16"/>
      <c r="B468" s="545" t="s">
        <v>61</v>
      </c>
      <c r="C468" s="580">
        <v>13</v>
      </c>
      <c r="D468" s="580">
        <v>0</v>
      </c>
      <c r="E468" s="546">
        <f t="shared" si="19"/>
        <v>13</v>
      </c>
      <c r="F468" s="109"/>
      <c r="G468" s="577" t="s">
        <v>61</v>
      </c>
      <c r="H468" s="580">
        <v>39</v>
      </c>
      <c r="I468" s="580">
        <v>0</v>
      </c>
      <c r="J468" s="546">
        <f t="shared" si="20"/>
        <v>39</v>
      </c>
      <c r="L468" s="23"/>
      <c r="M468" s="20"/>
      <c r="P468" s="24"/>
      <c r="Q468" s="24"/>
      <c r="R468" s="24"/>
      <c r="S468" s="24"/>
      <c r="T468" s="24"/>
      <c r="U468" s="24"/>
      <c r="V468" s="198"/>
      <c r="W468" s="163"/>
      <c r="AA468" s="20"/>
    </row>
    <row r="469" spans="1:27" x14ac:dyDescent="0.25">
      <c r="A469" s="16"/>
      <c r="B469" s="545" t="s">
        <v>196</v>
      </c>
      <c r="C469" s="580">
        <v>25</v>
      </c>
      <c r="D469" s="580">
        <v>0</v>
      </c>
      <c r="E469" s="546">
        <f t="shared" si="19"/>
        <v>25</v>
      </c>
      <c r="F469" s="109"/>
      <c r="G469" s="577" t="s">
        <v>196</v>
      </c>
      <c r="H469" s="580">
        <v>19</v>
      </c>
      <c r="I469" s="580">
        <v>0</v>
      </c>
      <c r="J469" s="546">
        <f t="shared" si="20"/>
        <v>19</v>
      </c>
      <c r="L469" s="23"/>
      <c r="M469" s="20"/>
      <c r="P469" s="24"/>
      <c r="Q469" s="24"/>
      <c r="R469" s="24"/>
      <c r="S469" s="24"/>
      <c r="T469" s="24"/>
      <c r="U469" s="24"/>
      <c r="V469" s="198"/>
      <c r="W469" s="163"/>
      <c r="AA469" s="20"/>
    </row>
    <row r="470" spans="1:27" x14ac:dyDescent="0.25">
      <c r="A470" s="16"/>
      <c r="B470" s="545" t="s">
        <v>197</v>
      </c>
      <c r="C470" s="580">
        <v>122</v>
      </c>
      <c r="D470" s="580">
        <v>7</v>
      </c>
      <c r="E470" s="546">
        <f t="shared" si="19"/>
        <v>129</v>
      </c>
      <c r="F470" s="109"/>
      <c r="G470" s="577" t="s">
        <v>197</v>
      </c>
      <c r="H470" s="580">
        <v>143</v>
      </c>
      <c r="I470" s="580">
        <v>11</v>
      </c>
      <c r="J470" s="546">
        <f t="shared" si="20"/>
        <v>154</v>
      </c>
      <c r="L470" s="23"/>
      <c r="M470" s="20"/>
      <c r="P470" s="24"/>
      <c r="Q470" s="24"/>
      <c r="R470" s="24"/>
      <c r="S470" s="24"/>
      <c r="T470" s="24"/>
      <c r="U470" s="24"/>
      <c r="V470" s="198"/>
      <c r="W470" s="163"/>
      <c r="AA470" s="20"/>
    </row>
    <row r="471" spans="1:27" x14ac:dyDescent="0.25">
      <c r="A471" s="16"/>
      <c r="B471" s="545" t="s">
        <v>108</v>
      </c>
      <c r="C471" s="580">
        <v>181</v>
      </c>
      <c r="D471" s="580">
        <v>0</v>
      </c>
      <c r="E471" s="546">
        <f t="shared" si="19"/>
        <v>181</v>
      </c>
      <c r="F471" s="109"/>
      <c r="G471" s="577" t="s">
        <v>108</v>
      </c>
      <c r="H471" s="580">
        <v>99</v>
      </c>
      <c r="I471" s="580">
        <v>27</v>
      </c>
      <c r="J471" s="546">
        <f t="shared" si="20"/>
        <v>126</v>
      </c>
      <c r="L471" s="23"/>
      <c r="M471" s="20"/>
      <c r="P471" s="24"/>
      <c r="Q471" s="24"/>
      <c r="R471" s="24"/>
      <c r="S471" s="24"/>
      <c r="T471" s="24"/>
      <c r="U471" s="24"/>
      <c r="V471" s="198"/>
      <c r="W471" s="163"/>
      <c r="AA471" s="20"/>
    </row>
    <row r="472" spans="1:27" x14ac:dyDescent="0.25">
      <c r="A472" s="16"/>
      <c r="B472" s="545" t="s">
        <v>227</v>
      </c>
      <c r="C472" s="580">
        <v>71</v>
      </c>
      <c r="D472" s="580">
        <v>9</v>
      </c>
      <c r="E472" s="546">
        <f t="shared" si="19"/>
        <v>80</v>
      </c>
      <c r="F472" s="109"/>
      <c r="G472" s="577" t="s">
        <v>227</v>
      </c>
      <c r="H472" s="580">
        <v>75</v>
      </c>
      <c r="I472" s="580">
        <v>4</v>
      </c>
      <c r="J472" s="546">
        <f t="shared" si="20"/>
        <v>79</v>
      </c>
      <c r="L472" s="23"/>
      <c r="M472" s="20"/>
      <c r="P472" s="24"/>
      <c r="Q472" s="24"/>
      <c r="R472" s="24"/>
      <c r="S472" s="24"/>
      <c r="T472" s="24"/>
      <c r="U472" s="24"/>
      <c r="V472" s="198"/>
      <c r="W472" s="163"/>
      <c r="AA472" s="20"/>
    </row>
    <row r="473" spans="1:27" x14ac:dyDescent="0.25">
      <c r="A473" s="16"/>
      <c r="B473" s="545" t="s">
        <v>198</v>
      </c>
      <c r="C473" s="580">
        <v>4</v>
      </c>
      <c r="D473" s="580">
        <v>0</v>
      </c>
      <c r="E473" s="546">
        <f t="shared" si="19"/>
        <v>4</v>
      </c>
      <c r="F473" s="109"/>
      <c r="G473" s="577" t="s">
        <v>198</v>
      </c>
      <c r="H473" s="580">
        <v>16</v>
      </c>
      <c r="I473" s="580">
        <v>0</v>
      </c>
      <c r="J473" s="546">
        <f t="shared" si="20"/>
        <v>16</v>
      </c>
      <c r="L473" s="23"/>
      <c r="M473" s="20"/>
      <c r="P473" s="24"/>
      <c r="Q473" s="24"/>
      <c r="R473" s="24"/>
      <c r="S473" s="24"/>
      <c r="T473" s="24"/>
      <c r="U473" s="24"/>
      <c r="V473" s="198"/>
      <c r="W473" s="163"/>
      <c r="AA473" s="20"/>
    </row>
    <row r="474" spans="1:27" x14ac:dyDescent="0.25">
      <c r="A474" s="16"/>
      <c r="B474" s="605" t="s">
        <v>300</v>
      </c>
      <c r="C474" s="580">
        <v>9</v>
      </c>
      <c r="D474" s="580">
        <v>0</v>
      </c>
      <c r="E474" s="546">
        <f t="shared" si="19"/>
        <v>9</v>
      </c>
      <c r="F474" s="109"/>
      <c r="G474" s="607" t="s">
        <v>300</v>
      </c>
      <c r="H474" s="606">
        <v>3</v>
      </c>
      <c r="I474" s="606">
        <v>0</v>
      </c>
      <c r="J474" s="546">
        <f t="shared" si="20"/>
        <v>3</v>
      </c>
      <c r="L474" s="23"/>
      <c r="M474" s="20"/>
      <c r="P474" s="24"/>
      <c r="Q474" s="24"/>
      <c r="R474" s="24"/>
      <c r="S474" s="24"/>
      <c r="T474" s="24"/>
      <c r="U474" s="24"/>
      <c r="V474" s="198"/>
      <c r="W474" s="163"/>
      <c r="AA474" s="20"/>
    </row>
    <row r="475" spans="1:27" ht="17.149999999999999" customHeight="1" x14ac:dyDescent="0.25">
      <c r="A475" s="16"/>
      <c r="B475" s="545" t="s">
        <v>104</v>
      </c>
      <c r="C475" s="580">
        <v>6</v>
      </c>
      <c r="D475" s="580">
        <v>3</v>
      </c>
      <c r="E475" s="546">
        <f t="shared" si="19"/>
        <v>9</v>
      </c>
      <c r="F475" s="109"/>
      <c r="G475" s="578" t="s">
        <v>104</v>
      </c>
      <c r="H475" s="580">
        <v>35</v>
      </c>
      <c r="I475" s="580">
        <v>0</v>
      </c>
      <c r="J475" s="546">
        <f t="shared" si="20"/>
        <v>35</v>
      </c>
      <c r="L475" s="23"/>
      <c r="M475" s="20"/>
      <c r="P475" s="24"/>
      <c r="Q475" s="24"/>
      <c r="R475" s="24"/>
      <c r="S475" s="24"/>
      <c r="T475" s="24"/>
      <c r="U475" s="24"/>
      <c r="V475" s="198"/>
      <c r="W475" s="163"/>
      <c r="AA475" s="20"/>
    </row>
    <row r="476" spans="1:27" x14ac:dyDescent="0.25">
      <c r="A476" s="16"/>
      <c r="B476" s="545" t="s">
        <v>173</v>
      </c>
      <c r="C476" s="580">
        <v>1</v>
      </c>
      <c r="D476" s="580">
        <v>0</v>
      </c>
      <c r="E476" s="546">
        <f t="shared" si="19"/>
        <v>1</v>
      </c>
      <c r="F476" s="109"/>
      <c r="G476" s="578" t="s">
        <v>173</v>
      </c>
      <c r="H476" s="580">
        <v>0</v>
      </c>
      <c r="I476" s="580">
        <v>0</v>
      </c>
      <c r="J476" s="546">
        <f t="shared" si="20"/>
        <v>0</v>
      </c>
      <c r="L476" s="23"/>
      <c r="M476" s="20"/>
      <c r="P476" s="24"/>
      <c r="Q476" s="24"/>
      <c r="R476" s="24"/>
      <c r="S476" s="24"/>
      <c r="T476" s="24"/>
      <c r="U476" s="24"/>
      <c r="V476" s="198"/>
      <c r="W476" s="163"/>
      <c r="AA476" s="20"/>
    </row>
    <row r="477" spans="1:27" x14ac:dyDescent="0.25">
      <c r="A477" s="16"/>
      <c r="B477" s="545" t="s">
        <v>211</v>
      </c>
      <c r="C477" s="580">
        <v>0</v>
      </c>
      <c r="D477" s="580">
        <v>0</v>
      </c>
      <c r="E477" s="546">
        <f t="shared" si="19"/>
        <v>0</v>
      </c>
      <c r="F477" s="109"/>
      <c r="G477" s="577" t="s">
        <v>211</v>
      </c>
      <c r="H477" s="581">
        <v>0</v>
      </c>
      <c r="I477" s="581">
        <v>0</v>
      </c>
      <c r="J477" s="546">
        <f t="shared" si="20"/>
        <v>0</v>
      </c>
      <c r="L477" s="23"/>
      <c r="M477" s="20"/>
      <c r="P477" s="24"/>
      <c r="Q477" s="24"/>
      <c r="R477" s="24"/>
      <c r="S477" s="24"/>
      <c r="T477" s="24"/>
      <c r="U477" s="24"/>
      <c r="V477" s="198"/>
      <c r="W477" s="163"/>
      <c r="AA477" s="20"/>
    </row>
    <row r="478" spans="1:27" x14ac:dyDescent="0.25">
      <c r="A478" s="16"/>
      <c r="B478" s="545" t="s">
        <v>212</v>
      </c>
      <c r="C478" s="580">
        <v>0</v>
      </c>
      <c r="D478" s="580">
        <v>0</v>
      </c>
      <c r="E478" s="546">
        <f t="shared" si="19"/>
        <v>0</v>
      </c>
      <c r="F478" s="109"/>
      <c r="G478" s="577" t="s">
        <v>212</v>
      </c>
      <c r="H478" s="581">
        <v>0</v>
      </c>
      <c r="I478" s="580">
        <v>0</v>
      </c>
      <c r="J478" s="546">
        <f t="shared" si="20"/>
        <v>0</v>
      </c>
      <c r="L478" s="23"/>
      <c r="M478" s="20"/>
      <c r="P478" s="24"/>
      <c r="Q478" s="24"/>
      <c r="R478" s="24"/>
      <c r="S478" s="24"/>
      <c r="T478" s="24"/>
      <c r="U478" s="24"/>
      <c r="V478" s="198"/>
      <c r="W478" s="163"/>
      <c r="AA478" s="20"/>
    </row>
    <row r="479" spans="1:27" x14ac:dyDescent="0.25">
      <c r="A479" s="16"/>
      <c r="B479" s="545" t="s">
        <v>210</v>
      </c>
      <c r="C479" s="580">
        <v>62</v>
      </c>
      <c r="D479" s="580">
        <v>14</v>
      </c>
      <c r="E479" s="546">
        <f t="shared" si="19"/>
        <v>76</v>
      </c>
      <c r="F479" s="109"/>
      <c r="G479" s="577" t="s">
        <v>210</v>
      </c>
      <c r="H479" s="581">
        <v>64</v>
      </c>
      <c r="I479" s="580">
        <v>9</v>
      </c>
      <c r="J479" s="546">
        <f t="shared" si="20"/>
        <v>73</v>
      </c>
      <c r="L479" s="23"/>
      <c r="M479" s="20"/>
      <c r="P479" s="24"/>
      <c r="Q479" s="24"/>
      <c r="R479" s="24"/>
      <c r="S479" s="24"/>
      <c r="T479" s="24"/>
      <c r="U479" s="24"/>
      <c r="V479" s="198"/>
      <c r="W479" s="163"/>
      <c r="AA479" s="20"/>
    </row>
    <row r="480" spans="1:27" x14ac:dyDescent="0.25">
      <c r="A480" s="16"/>
      <c r="B480" s="545" t="s">
        <v>248</v>
      </c>
      <c r="C480" s="580">
        <v>57</v>
      </c>
      <c r="D480" s="580">
        <v>0</v>
      </c>
      <c r="E480" s="546">
        <f t="shared" si="19"/>
        <v>57</v>
      </c>
      <c r="F480" s="109"/>
      <c r="G480" s="577" t="s">
        <v>248</v>
      </c>
      <c r="H480" s="581">
        <v>59</v>
      </c>
      <c r="I480" s="580">
        <v>0</v>
      </c>
      <c r="J480" s="546">
        <f t="shared" si="20"/>
        <v>59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198"/>
      <c r="W480" s="163"/>
      <c r="AA480" s="20"/>
    </row>
    <row r="481" spans="1:34" s="26" customFormat="1" ht="14.25" customHeight="1" x14ac:dyDescent="0.25">
      <c r="A481" s="27"/>
      <c r="B481" s="550" t="s">
        <v>51</v>
      </c>
      <c r="C481" s="548">
        <f>SUM(C457:C480)</f>
        <v>3397</v>
      </c>
      <c r="D481" s="548">
        <f>SUM(D457:D480)</f>
        <v>858</v>
      </c>
      <c r="E481" s="548">
        <f>C481+D481</f>
        <v>4255</v>
      </c>
      <c r="F481" s="116"/>
      <c r="G481" s="550" t="s">
        <v>51</v>
      </c>
      <c r="H481" s="548">
        <f>SUM(H457:H480)</f>
        <v>3377</v>
      </c>
      <c r="I481" s="548">
        <f>SUM(I457:I480)</f>
        <v>1065</v>
      </c>
      <c r="J481" s="548">
        <f>H481+I481</f>
        <v>4442</v>
      </c>
      <c r="K481" s="125"/>
      <c r="L481" s="328"/>
      <c r="P481" s="73"/>
      <c r="Q481" s="73"/>
      <c r="R481" s="73"/>
      <c r="S481" s="73"/>
      <c r="T481" s="73"/>
      <c r="U481" s="73"/>
      <c r="V481" s="234"/>
      <c r="W481" s="272"/>
      <c r="X481" s="272"/>
      <c r="Y481" s="272"/>
      <c r="Z481" s="272"/>
    </row>
    <row r="482" spans="1:34" x14ac:dyDescent="0.25">
      <c r="A482" s="16"/>
      <c r="B482" s="551"/>
      <c r="C482" s="552"/>
      <c r="D482" s="552"/>
      <c r="E482" s="553"/>
      <c r="F482" s="112"/>
      <c r="G482" s="107"/>
      <c r="Q482" s="24"/>
      <c r="R482" s="24"/>
      <c r="S482" s="24"/>
      <c r="T482" s="24"/>
      <c r="U482" s="24"/>
      <c r="V482" s="24"/>
      <c r="W482" s="198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198"/>
    </row>
    <row r="484" spans="1:34" ht="26.25" customHeight="1" x14ac:dyDescent="0.25">
      <c r="A484" s="27"/>
      <c r="B484" s="726" t="s">
        <v>445</v>
      </c>
      <c r="C484" s="726"/>
      <c r="D484" s="726"/>
      <c r="E484" s="726"/>
      <c r="F484" s="726"/>
      <c r="G484" s="353"/>
      <c r="H484" s="354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66"/>
      <c r="X484" s="164"/>
      <c r="Y484" s="166"/>
      <c r="Z484" s="165"/>
      <c r="AA484" s="165"/>
      <c r="AB484" s="7"/>
      <c r="AD484" s="5"/>
      <c r="AE484" s="8"/>
      <c r="AF484" s="8"/>
      <c r="AG484" s="7"/>
      <c r="AH484" s="7"/>
    </row>
    <row r="485" spans="1:34" x14ac:dyDescent="0.25">
      <c r="B485" s="554"/>
      <c r="C485" s="555"/>
      <c r="D485" s="555"/>
      <c r="E485" s="554"/>
      <c r="F485" s="5"/>
      <c r="G485" s="353"/>
      <c r="H485" s="355"/>
      <c r="I485" s="355"/>
      <c r="J485" s="355"/>
      <c r="K485" s="355"/>
      <c r="L485" s="8"/>
      <c r="M485" s="610"/>
      <c r="N485" s="7"/>
      <c r="O485" s="5"/>
      <c r="P485" s="5"/>
      <c r="Q485" s="3"/>
      <c r="R485" s="3"/>
      <c r="S485" s="3"/>
      <c r="T485" s="3"/>
      <c r="U485" s="3"/>
      <c r="V485" s="3"/>
      <c r="W485" s="166"/>
      <c r="X485" s="167"/>
      <c r="Y485" s="165"/>
      <c r="Z485" s="165"/>
      <c r="AA485" s="165"/>
      <c r="AB485" s="7"/>
      <c r="AD485" s="5"/>
      <c r="AE485" s="8"/>
      <c r="AF485" s="8"/>
      <c r="AG485" s="7"/>
      <c r="AH485" s="7"/>
    </row>
    <row r="486" spans="1:34" s="30" customFormat="1" ht="40" customHeight="1" x14ac:dyDescent="0.25">
      <c r="B486" s="625" t="s">
        <v>218</v>
      </c>
      <c r="C486" s="624" t="s">
        <v>128</v>
      </c>
      <c r="D486" s="624" t="s">
        <v>9</v>
      </c>
      <c r="E486" s="624" t="s">
        <v>129</v>
      </c>
      <c r="F486" s="625" t="s">
        <v>130</v>
      </c>
      <c r="G486" s="31"/>
      <c r="H486" s="621" t="s">
        <v>133</v>
      </c>
      <c r="I486" s="626" t="s">
        <v>128</v>
      </c>
      <c r="J486" s="626" t="s">
        <v>9</v>
      </c>
      <c r="K486" s="621" t="s">
        <v>129</v>
      </c>
      <c r="L486" s="627" t="s">
        <v>130</v>
      </c>
      <c r="M486" s="87"/>
      <c r="N486" s="53"/>
      <c r="O486" s="53"/>
      <c r="P486" s="37"/>
      <c r="Q486" s="37"/>
      <c r="R486" s="37"/>
      <c r="S486" s="37"/>
      <c r="T486" s="37"/>
      <c r="U486" s="37"/>
      <c r="V486" s="159"/>
      <c r="W486" s="167"/>
      <c r="X486" s="273"/>
      <c r="Y486" s="273"/>
      <c r="Z486" s="273"/>
      <c r="AA486" s="87"/>
      <c r="AC486" s="53"/>
      <c r="AD486" s="88"/>
      <c r="AE486" s="88"/>
      <c r="AF486" s="87"/>
      <c r="AG486" s="87"/>
    </row>
    <row r="487" spans="1:34" ht="24.75" customHeight="1" x14ac:dyDescent="0.25">
      <c r="B487" s="622" t="s">
        <v>343</v>
      </c>
      <c r="C487" s="632">
        <v>9006.3491573642641</v>
      </c>
      <c r="D487" s="632">
        <v>3149.1280000000002</v>
      </c>
      <c r="E487" s="633">
        <v>5857.2211573642635</v>
      </c>
      <c r="F487" s="637">
        <v>0.34965644180306266</v>
      </c>
      <c r="G487" s="31"/>
      <c r="H487" s="620" t="s">
        <v>131</v>
      </c>
      <c r="I487" s="628">
        <v>4504.73054921941</v>
      </c>
      <c r="J487" s="628">
        <v>1498.7450508100001</v>
      </c>
      <c r="K487" s="628">
        <v>3005.98549840941</v>
      </c>
      <c r="L487" s="629">
        <v>0.33270470551667203</v>
      </c>
      <c r="M487" s="7"/>
      <c r="N487" s="5"/>
      <c r="O487" s="5"/>
      <c r="P487" s="3"/>
      <c r="Q487" s="3"/>
      <c r="R487" s="3"/>
      <c r="S487" s="3"/>
      <c r="T487" s="3"/>
      <c r="U487" s="3"/>
      <c r="V487" s="166"/>
      <c r="W487" s="167"/>
      <c r="X487" s="165"/>
      <c r="Y487" s="165"/>
      <c r="Z487" s="165"/>
      <c r="AA487" s="7"/>
      <c r="AC487" s="5"/>
      <c r="AD487" s="8"/>
      <c r="AE487" s="8"/>
      <c r="AF487" s="7"/>
      <c r="AG487" s="7"/>
    </row>
    <row r="488" spans="1:34" ht="23.25" customHeight="1" x14ac:dyDescent="0.25">
      <c r="B488" s="622" t="s">
        <v>344</v>
      </c>
      <c r="C488" s="632">
        <v>54601.899547730129</v>
      </c>
      <c r="D488" s="633">
        <v>19245.493999999992</v>
      </c>
      <c r="E488" s="633">
        <v>35356.405547730137</v>
      </c>
      <c r="F488" s="637">
        <v>0.35246931259555514</v>
      </c>
      <c r="G488" s="31"/>
      <c r="H488" s="620" t="s">
        <v>229</v>
      </c>
      <c r="I488" s="628">
        <v>5707.0118783494199</v>
      </c>
      <c r="J488" s="628">
        <v>763.74298551799995</v>
      </c>
      <c r="K488" s="628">
        <v>4943.2688928314201</v>
      </c>
      <c r="L488" s="629">
        <v>0.13382537163018651</v>
      </c>
      <c r="M488" s="7"/>
      <c r="N488" s="5"/>
      <c r="O488" s="5"/>
      <c r="P488" s="3"/>
      <c r="Q488" s="3"/>
      <c r="R488" s="3"/>
      <c r="S488" s="3"/>
      <c r="T488" s="3"/>
      <c r="U488" s="3"/>
      <c r="V488" s="166"/>
      <c r="W488" s="167"/>
      <c r="X488" s="165"/>
      <c r="Y488" s="165"/>
      <c r="Z488" s="165"/>
      <c r="AA488" s="7"/>
      <c r="AC488" s="5"/>
      <c r="AD488" s="8"/>
      <c r="AE488" s="8"/>
      <c r="AF488" s="7"/>
      <c r="AG488" s="7"/>
    </row>
    <row r="489" spans="1:34" ht="24.75" customHeight="1" x14ac:dyDescent="0.25">
      <c r="B489" s="622" t="s">
        <v>345</v>
      </c>
      <c r="C489" s="632">
        <v>3513.2377852188056</v>
      </c>
      <c r="D489" s="633">
        <v>1488.0070000000001</v>
      </c>
      <c r="E489" s="633">
        <v>2025.2307852188055</v>
      </c>
      <c r="F489" s="637">
        <v>0.42354292278776867</v>
      </c>
      <c r="G489" s="31"/>
      <c r="H489" s="620" t="s">
        <v>134</v>
      </c>
      <c r="I489" s="628">
        <v>2672.3534451261498</v>
      </c>
      <c r="J489" s="628">
        <v>49.110891190000004</v>
      </c>
      <c r="K489" s="628">
        <v>2623.2425539361498</v>
      </c>
      <c r="L489" s="629">
        <v>1.8377393633902981E-2</v>
      </c>
      <c r="M489" s="7"/>
      <c r="N489" s="5"/>
      <c r="O489" s="5"/>
      <c r="P489" s="3"/>
      <c r="Q489" s="3"/>
      <c r="R489" s="3"/>
      <c r="S489" s="3"/>
      <c r="T489" s="3"/>
      <c r="U489" s="3"/>
      <c r="V489" s="166"/>
      <c r="W489" s="167"/>
      <c r="X489" s="165"/>
      <c r="Y489" s="165"/>
      <c r="Z489" s="165"/>
      <c r="AA489" s="7"/>
      <c r="AC489" s="5"/>
      <c r="AD489" s="8"/>
      <c r="AE489" s="8"/>
      <c r="AF489" s="7"/>
      <c r="AG489" s="7"/>
    </row>
    <row r="490" spans="1:34" ht="24" customHeight="1" x14ac:dyDescent="0.25">
      <c r="B490" s="622" t="s">
        <v>116</v>
      </c>
      <c r="C490" s="632">
        <v>1828.3054530180034</v>
      </c>
      <c r="D490" s="633">
        <v>889.92399999999998</v>
      </c>
      <c r="E490" s="633">
        <v>938.38145301800341</v>
      </c>
      <c r="F490" s="637">
        <v>0.48674798761388199</v>
      </c>
      <c r="G490" s="31"/>
      <c r="H490" s="620" t="s">
        <v>132</v>
      </c>
      <c r="I490" s="628">
        <v>17.671719369112999</v>
      </c>
      <c r="J490" s="628">
        <v>0</v>
      </c>
      <c r="K490" s="628">
        <v>17.671719369112999</v>
      </c>
      <c r="L490" s="629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66"/>
      <c r="W490" s="167"/>
      <c r="X490" s="165"/>
      <c r="Y490" s="165"/>
      <c r="Z490" s="165"/>
      <c r="AA490" s="7"/>
      <c r="AC490" s="5"/>
      <c r="AD490" s="8"/>
      <c r="AE490" s="8"/>
      <c r="AF490" s="7"/>
      <c r="AG490" s="7"/>
    </row>
    <row r="491" spans="1:34" ht="25.5" customHeight="1" x14ac:dyDescent="0.25">
      <c r="B491" s="622" t="s">
        <v>346</v>
      </c>
      <c r="C491" s="634">
        <v>5974.5597190064809</v>
      </c>
      <c r="D491" s="634">
        <v>1617.6189999999999</v>
      </c>
      <c r="E491" s="634">
        <v>4356.9407190064812</v>
      </c>
      <c r="F491" s="636">
        <v>0.27075116428311413</v>
      </c>
      <c r="G491" s="31"/>
      <c r="H491" s="620" t="s">
        <v>230</v>
      </c>
      <c r="I491" s="628">
        <v>1057.8967615142201</v>
      </c>
      <c r="J491" s="628">
        <v>110.25833650999999</v>
      </c>
      <c r="K491" s="628">
        <v>947.63842500422015</v>
      </c>
      <c r="L491" s="629">
        <v>0.10422409872224371</v>
      </c>
      <c r="M491" s="7"/>
      <c r="N491" s="5"/>
      <c r="O491" s="5"/>
      <c r="P491" s="3"/>
      <c r="Q491" s="3"/>
      <c r="R491" s="3"/>
      <c r="S491" s="3"/>
      <c r="T491" s="3"/>
      <c r="U491" s="3"/>
      <c r="V491" s="166"/>
      <c r="W491" s="167"/>
      <c r="X491" s="165"/>
      <c r="Y491" s="165"/>
      <c r="Z491" s="165"/>
      <c r="AA491" s="7"/>
      <c r="AC491" s="5"/>
      <c r="AD491" s="8"/>
      <c r="AE491" s="8"/>
      <c r="AF491" s="7"/>
      <c r="AG491" s="7"/>
    </row>
    <row r="492" spans="1:34" ht="24" customHeight="1" x14ac:dyDescent="0.25">
      <c r="B492" s="623" t="s">
        <v>6</v>
      </c>
      <c r="C492" s="635">
        <v>74924.351662337693</v>
      </c>
      <c r="D492" s="635">
        <v>26390.171999999991</v>
      </c>
      <c r="E492" s="635">
        <v>48534.179662337701</v>
      </c>
      <c r="F492" s="638">
        <v>0.35222422903214212</v>
      </c>
      <c r="G492" s="31"/>
      <c r="H492" s="620" t="s">
        <v>231</v>
      </c>
      <c r="I492" s="628">
        <v>35989.903421313502</v>
      </c>
      <c r="J492" s="628">
        <v>13292.866086864</v>
      </c>
      <c r="K492" s="628">
        <v>22697.037334449502</v>
      </c>
      <c r="L492" s="629">
        <v>0.36934986824643329</v>
      </c>
      <c r="M492" s="7"/>
      <c r="N492" s="5"/>
      <c r="O492" s="5"/>
      <c r="P492" s="3"/>
      <c r="Q492" s="3"/>
      <c r="R492" s="3"/>
      <c r="S492" s="3"/>
      <c r="T492" s="3"/>
      <c r="U492" s="3"/>
      <c r="V492" s="166"/>
      <c r="W492" s="167"/>
      <c r="X492" s="165"/>
      <c r="Y492" s="165"/>
      <c r="Z492" s="165"/>
      <c r="AA492" s="7"/>
      <c r="AC492" s="5"/>
      <c r="AD492" s="8"/>
      <c r="AE492" s="8"/>
      <c r="AF492" s="7"/>
      <c r="AG492" s="7"/>
    </row>
    <row r="493" spans="1:34" ht="49.5" customHeight="1" x14ac:dyDescent="0.25">
      <c r="B493" s="556" t="s">
        <v>313</v>
      </c>
      <c r="E493" s="557"/>
      <c r="G493" s="54"/>
      <c r="H493" s="621" t="s">
        <v>6</v>
      </c>
      <c r="I493" s="630">
        <v>49949.56777489181</v>
      </c>
      <c r="J493" s="630">
        <v>15714.723350892</v>
      </c>
      <c r="K493" s="630">
        <v>34234.844423999806</v>
      </c>
      <c r="L493" s="631">
        <v>0.31461179847869142</v>
      </c>
      <c r="M493" s="7"/>
      <c r="N493" s="5"/>
      <c r="O493" s="5"/>
      <c r="P493" s="3"/>
      <c r="Q493" s="3"/>
      <c r="R493" s="3"/>
      <c r="S493" s="3"/>
      <c r="T493" s="3"/>
      <c r="U493" s="3"/>
      <c r="V493" s="166"/>
      <c r="W493" s="167"/>
      <c r="X493" s="165"/>
      <c r="Y493" s="165"/>
      <c r="Z493" s="165"/>
      <c r="AA493" s="7"/>
      <c r="AC493" s="5"/>
      <c r="AD493" s="8"/>
      <c r="AE493" s="8"/>
      <c r="AF493" s="7"/>
      <c r="AG493" s="7"/>
    </row>
    <row r="494" spans="1:34" s="26" customFormat="1" ht="24" customHeight="1" x14ac:dyDescent="0.25">
      <c r="B494" s="2"/>
      <c r="C494" s="558"/>
      <c r="D494" s="558"/>
      <c r="E494" s="559"/>
      <c r="F494" s="329"/>
      <c r="G494" s="31"/>
      <c r="H494" s="50"/>
      <c r="I494" s="356"/>
      <c r="J494" s="356"/>
      <c r="K494" s="357"/>
      <c r="L494" s="358"/>
      <c r="M494" s="89"/>
      <c r="N494" s="52"/>
      <c r="O494" s="52"/>
      <c r="P494" s="28"/>
      <c r="Q494" s="28"/>
      <c r="R494" s="28"/>
      <c r="S494" s="28"/>
      <c r="T494" s="28"/>
      <c r="U494" s="28"/>
      <c r="V494" s="231"/>
      <c r="W494" s="274"/>
      <c r="X494" s="275"/>
      <c r="Y494" s="275"/>
      <c r="Z494" s="275"/>
      <c r="AA494" s="89"/>
      <c r="AC494" s="52"/>
      <c r="AD494" s="90"/>
      <c r="AE494" s="90"/>
      <c r="AF494" s="89"/>
      <c r="AG494" s="89"/>
    </row>
    <row r="495" spans="1:34" x14ac:dyDescent="0.25">
      <c r="H495" s="31"/>
      <c r="I495" s="7"/>
      <c r="J495" s="359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66"/>
      <c r="X495" s="167"/>
      <c r="Y495" s="165"/>
      <c r="Z495" s="165"/>
      <c r="AA495" s="165"/>
      <c r="AB495" s="7"/>
      <c r="AD495" s="5"/>
      <c r="AE495" s="8"/>
      <c r="AF495" s="8"/>
      <c r="AG495" s="7"/>
      <c r="AH495" s="7"/>
    </row>
    <row r="496" spans="1:34" ht="21" customHeight="1" x14ac:dyDescent="0.25">
      <c r="G496" s="367"/>
      <c r="H496" s="368"/>
      <c r="I496" s="369"/>
      <c r="J496" s="370"/>
      <c r="K496" s="371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66"/>
      <c r="X496" s="167"/>
      <c r="Y496" s="165"/>
      <c r="Z496" s="165"/>
      <c r="AA496" s="165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66"/>
      <c r="X497" s="167"/>
      <c r="Y497" s="165"/>
      <c r="Z497" s="165"/>
      <c r="AA497" s="165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66"/>
      <c r="X498" s="167"/>
      <c r="Y498" s="165"/>
      <c r="Z498" s="165"/>
      <c r="AA498" s="165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66"/>
      <c r="X499" s="167"/>
      <c r="Y499" s="165"/>
      <c r="Z499" s="165"/>
      <c r="AA499" s="165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66"/>
      <c r="X500" s="167"/>
      <c r="Y500" s="165"/>
      <c r="Z500" s="165"/>
      <c r="AA500" s="165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66"/>
      <c r="X501" s="167"/>
      <c r="Y501" s="165"/>
      <c r="Z501" s="165"/>
      <c r="AA501" s="165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66"/>
      <c r="X502" s="167"/>
      <c r="Y502" s="165"/>
      <c r="Z502" s="165"/>
      <c r="AA502" s="165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66"/>
      <c r="X503" s="167"/>
      <c r="Y503" s="165"/>
      <c r="Z503" s="165"/>
      <c r="AA503" s="165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66"/>
      <c r="X504" s="167"/>
      <c r="Y504" s="165"/>
      <c r="Z504" s="165"/>
      <c r="AA504" s="165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66"/>
      <c r="X505" s="167"/>
      <c r="Y505" s="165"/>
      <c r="Z505" s="165"/>
      <c r="AA505" s="165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66"/>
      <c r="X506" s="167"/>
      <c r="Y506" s="165"/>
      <c r="Z506" s="165"/>
      <c r="AA506" s="165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66"/>
      <c r="X507" s="167"/>
      <c r="Y507" s="165"/>
      <c r="Z507" s="165"/>
      <c r="AA507" s="165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66"/>
      <c r="X508" s="167"/>
      <c r="Y508" s="165"/>
      <c r="Z508" s="165"/>
      <c r="AA508" s="165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66"/>
      <c r="X509" s="167"/>
      <c r="Y509" s="165"/>
      <c r="Z509" s="165"/>
      <c r="AA509" s="165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66"/>
      <c r="X510" s="167"/>
      <c r="Y510" s="165"/>
      <c r="Z510" s="165"/>
      <c r="AA510" s="165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66"/>
      <c r="X511" s="167"/>
      <c r="Y511" s="165"/>
      <c r="Z511" s="165"/>
      <c r="AA511" s="165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66"/>
      <c r="X512" s="167"/>
      <c r="Y512" s="165"/>
      <c r="Z512" s="165"/>
      <c r="AA512" s="165"/>
    </row>
    <row r="513" spans="2:27" x14ac:dyDescent="0.25">
      <c r="C513" s="2"/>
      <c r="D513" s="2"/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66"/>
      <c r="X513" s="167"/>
      <c r="Y513" s="165"/>
      <c r="Z513" s="165"/>
      <c r="AA513" s="165"/>
    </row>
    <row r="514" spans="2:27" ht="3" customHeight="1" x14ac:dyDescent="0.25">
      <c r="B514" s="726" t="s">
        <v>554</v>
      </c>
      <c r="C514" s="726"/>
      <c r="D514" s="726"/>
      <c r="E514" s="726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66"/>
      <c r="X514" s="167"/>
      <c r="Y514" s="165"/>
      <c r="Z514" s="165"/>
      <c r="AA514" s="165"/>
    </row>
    <row r="515" spans="2:27" ht="21.75" customHeight="1" x14ac:dyDescent="0.25">
      <c r="B515" s="726"/>
      <c r="C515" s="726"/>
      <c r="D515" s="726"/>
      <c r="E515" s="726"/>
      <c r="F515" s="26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66"/>
      <c r="X515" s="167"/>
      <c r="Y515" s="165"/>
      <c r="Z515" s="165"/>
      <c r="AA515" s="165"/>
    </row>
    <row r="517" spans="2:27" x14ac:dyDescent="0.25">
      <c r="B517" s="778" t="s">
        <v>252</v>
      </c>
      <c r="C517" s="762" t="s">
        <v>251</v>
      </c>
      <c r="D517" s="763"/>
      <c r="E517" s="764" t="s">
        <v>172</v>
      </c>
      <c r="F517" s="765"/>
      <c r="G517" s="91"/>
    </row>
    <row r="518" spans="2:27" x14ac:dyDescent="0.25">
      <c r="B518" s="779"/>
      <c r="C518" s="516" t="s">
        <v>58</v>
      </c>
      <c r="D518" s="560" t="s">
        <v>43</v>
      </c>
      <c r="E518" s="516" t="s">
        <v>58</v>
      </c>
      <c r="F518" s="361" t="s">
        <v>43</v>
      </c>
    </row>
    <row r="519" spans="2:27" hidden="1" x14ac:dyDescent="0.25">
      <c r="B519" s="561" t="s">
        <v>144</v>
      </c>
      <c r="C519" s="501">
        <v>0</v>
      </c>
      <c r="D519" s="502">
        <v>0</v>
      </c>
      <c r="E519" s="503">
        <v>0</v>
      </c>
      <c r="F519" s="146">
        <v>0</v>
      </c>
      <c r="G519" s="3"/>
    </row>
    <row r="520" spans="2:27" x14ac:dyDescent="0.25">
      <c r="B520" s="561" t="s">
        <v>145</v>
      </c>
      <c r="C520" s="501">
        <v>1</v>
      </c>
      <c r="D520" s="665">
        <v>6986000</v>
      </c>
      <c r="E520" s="503">
        <v>0</v>
      </c>
      <c r="F520" s="502">
        <v>0</v>
      </c>
      <c r="G520" s="3"/>
      <c r="H520" s="20"/>
      <c r="L520" s="23"/>
      <c r="M520" s="20"/>
      <c r="P520" s="23"/>
      <c r="V520" s="178"/>
      <c r="W520" s="163"/>
      <c r="AA520" s="20"/>
    </row>
    <row r="521" spans="2:27" ht="29" hidden="1" x14ac:dyDescent="0.25">
      <c r="B521" s="561" t="s">
        <v>206</v>
      </c>
      <c r="C521" s="501">
        <v>0</v>
      </c>
      <c r="D521" s="502">
        <v>0</v>
      </c>
      <c r="E521" s="503">
        <v>0</v>
      </c>
      <c r="F521" s="146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63"/>
      <c r="W521" s="163"/>
      <c r="AA521" s="20"/>
    </row>
    <row r="522" spans="2:27" x14ac:dyDescent="0.25">
      <c r="B522" s="561" t="s">
        <v>146</v>
      </c>
      <c r="C522" s="501">
        <v>0</v>
      </c>
      <c r="D522" s="596">
        <v>0</v>
      </c>
      <c r="E522" s="503">
        <v>0</v>
      </c>
      <c r="F522" s="146">
        <v>0</v>
      </c>
      <c r="G522" s="3"/>
      <c r="H522" s="20"/>
      <c r="L522" s="23"/>
      <c r="M522" s="20"/>
      <c r="P522" s="23"/>
      <c r="V522" s="178"/>
      <c r="W522" s="163"/>
      <c r="AA522" s="20"/>
    </row>
    <row r="523" spans="2:27" x14ac:dyDescent="0.25">
      <c r="B523" s="561" t="s">
        <v>253</v>
      </c>
      <c r="C523" s="501">
        <v>1</v>
      </c>
      <c r="D523" s="502">
        <v>9254000</v>
      </c>
      <c r="E523" s="503">
        <v>0</v>
      </c>
      <c r="F523" s="146">
        <v>0</v>
      </c>
      <c r="G523" s="3"/>
      <c r="H523" s="20"/>
      <c r="L523" s="23"/>
      <c r="M523" s="20"/>
      <c r="P523" s="23"/>
      <c r="V523" s="178"/>
      <c r="W523" s="163"/>
      <c r="AA523" s="20"/>
    </row>
    <row r="524" spans="2:27" ht="29" hidden="1" x14ac:dyDescent="0.25">
      <c r="B524" s="561" t="s">
        <v>148</v>
      </c>
      <c r="C524" s="501">
        <v>0</v>
      </c>
      <c r="D524" s="502">
        <v>0</v>
      </c>
      <c r="E524" s="503">
        <v>0</v>
      </c>
      <c r="F524" s="146">
        <v>0</v>
      </c>
      <c r="G524" s="3"/>
      <c r="H524" s="20"/>
      <c r="L524" s="23"/>
      <c r="M524" s="20"/>
      <c r="P524" s="23"/>
      <c r="V524" s="178"/>
      <c r="W524" s="163"/>
      <c r="AA524" s="20"/>
    </row>
    <row r="525" spans="2:27" ht="29" hidden="1" x14ac:dyDescent="0.25">
      <c r="B525" s="561" t="s">
        <v>149</v>
      </c>
      <c r="C525" s="501">
        <v>0</v>
      </c>
      <c r="D525" s="502">
        <v>0</v>
      </c>
      <c r="E525" s="503">
        <v>0</v>
      </c>
      <c r="F525" s="146">
        <v>0</v>
      </c>
      <c r="G525" s="3"/>
      <c r="H525" s="20"/>
      <c r="L525" s="23"/>
      <c r="M525" s="20"/>
      <c r="P525" s="23"/>
      <c r="V525" s="178"/>
      <c r="W525" s="163"/>
      <c r="AA525" s="20"/>
    </row>
    <row r="526" spans="2:27" hidden="1" x14ac:dyDescent="0.25">
      <c r="B526" s="561" t="s">
        <v>228</v>
      </c>
      <c r="C526" s="501">
        <v>0</v>
      </c>
      <c r="D526" s="502">
        <v>0</v>
      </c>
      <c r="E526" s="503">
        <v>0</v>
      </c>
      <c r="F526" s="146">
        <v>0</v>
      </c>
      <c r="G526" s="3"/>
      <c r="H526" s="20"/>
      <c r="L526" s="23"/>
      <c r="M526" s="20"/>
      <c r="P526" s="23"/>
      <c r="V526" s="178"/>
      <c r="W526" s="163"/>
      <c r="AA526" s="20"/>
    </row>
    <row r="527" spans="2:27" x14ac:dyDescent="0.25">
      <c r="B527" s="561" t="s">
        <v>207</v>
      </c>
      <c r="C527" s="501">
        <v>0</v>
      </c>
      <c r="D527" s="502">
        <v>0</v>
      </c>
      <c r="E527" s="503">
        <v>0</v>
      </c>
      <c r="F527" s="146">
        <v>0</v>
      </c>
      <c r="G527" s="3"/>
      <c r="H527" s="20"/>
      <c r="L527" s="23"/>
      <c r="M527" s="20"/>
      <c r="P527" s="23"/>
      <c r="V527" s="178"/>
      <c r="W527" s="163"/>
      <c r="AA527" s="20"/>
    </row>
    <row r="528" spans="2:27" x14ac:dyDescent="0.25">
      <c r="B528" s="562" t="s">
        <v>205</v>
      </c>
      <c r="C528" s="563">
        <f>SUM(C519:C527)</f>
        <v>2</v>
      </c>
      <c r="D528" s="564">
        <f>SUM(D519:D527)</f>
        <v>16240000</v>
      </c>
      <c r="E528" s="563">
        <f>SUM(E519:E527)</f>
        <v>0</v>
      </c>
      <c r="F528" s="362">
        <f>SUM(F519:F527)</f>
        <v>0</v>
      </c>
      <c r="G528" s="3"/>
      <c r="H528" s="20"/>
      <c r="L528" s="23"/>
      <c r="M528" s="20"/>
      <c r="P528" s="23"/>
      <c r="V528" s="178"/>
      <c r="W528" s="163"/>
      <c r="AA528" s="20"/>
    </row>
    <row r="529" spans="2:29" x14ac:dyDescent="0.25">
      <c r="G529" s="3"/>
      <c r="H529" s="20"/>
      <c r="L529" s="23"/>
      <c r="M529" s="20"/>
      <c r="P529" s="23"/>
      <c r="V529" s="178"/>
      <c r="W529" s="163"/>
      <c r="AA529" s="20"/>
    </row>
    <row r="530" spans="2:29" x14ac:dyDescent="0.25">
      <c r="D530" s="597"/>
      <c r="E530" s="588"/>
      <c r="F530" s="359"/>
      <c r="G530" s="3"/>
      <c r="H530" s="359"/>
      <c r="L530" s="23"/>
      <c r="M530" s="20"/>
      <c r="P530" s="23"/>
      <c r="V530" s="178"/>
      <c r="W530" s="163"/>
      <c r="AA530" s="20"/>
    </row>
    <row r="531" spans="2:29" ht="21.75" customHeight="1" x14ac:dyDescent="0.25">
      <c r="B531" s="726" t="s">
        <v>278</v>
      </c>
      <c r="C531" s="726"/>
      <c r="D531" s="726"/>
      <c r="E531" s="726"/>
      <c r="F531" s="726"/>
      <c r="H531" s="573"/>
    </row>
    <row r="532" spans="2:29" x14ac:dyDescent="0.25">
      <c r="G532" s="594"/>
      <c r="H532" s="573"/>
    </row>
    <row r="533" spans="2:29" ht="19.5" customHeight="1" x14ac:dyDescent="0.25">
      <c r="B533" s="565" t="s">
        <v>28</v>
      </c>
      <c r="C533" s="566" t="s">
        <v>277</v>
      </c>
      <c r="D533" s="566" t="s">
        <v>43</v>
      </c>
      <c r="E533" s="566" t="s">
        <v>137</v>
      </c>
      <c r="F533" s="475" t="s">
        <v>43</v>
      </c>
      <c r="G533" s="608"/>
      <c r="H533" s="611"/>
    </row>
    <row r="534" spans="2:29" x14ac:dyDescent="0.25">
      <c r="B534" s="2" t="s">
        <v>59</v>
      </c>
      <c r="C534" s="410">
        <v>1</v>
      </c>
      <c r="D534" s="567">
        <v>6.56</v>
      </c>
      <c r="E534" s="410">
        <v>1</v>
      </c>
      <c r="F534" s="408">
        <v>32.57</v>
      </c>
      <c r="G534" s="594"/>
      <c r="H534" s="573"/>
    </row>
    <row r="535" spans="2:29" x14ac:dyDescent="0.25">
      <c r="B535" s="2" t="s">
        <v>32</v>
      </c>
      <c r="C535" s="410">
        <v>1</v>
      </c>
      <c r="D535" s="567">
        <v>8.48</v>
      </c>
      <c r="E535" s="410">
        <v>0</v>
      </c>
      <c r="F535" s="408">
        <v>0</v>
      </c>
      <c r="G535" s="3"/>
      <c r="H535" s="20"/>
      <c r="L535" s="23"/>
      <c r="M535" s="20"/>
      <c r="P535" s="23"/>
      <c r="V535" s="178"/>
      <c r="W535" s="163"/>
      <c r="Y535" s="163" t="s">
        <v>28</v>
      </c>
      <c r="Z535" s="163" t="s">
        <v>277</v>
      </c>
      <c r="AA535" s="20" t="s">
        <v>43</v>
      </c>
      <c r="AB535" s="20" t="s">
        <v>137</v>
      </c>
      <c r="AC535" s="20" t="s">
        <v>43</v>
      </c>
    </row>
    <row r="536" spans="2:29" x14ac:dyDescent="0.25">
      <c r="B536" s="2" t="s">
        <v>33</v>
      </c>
      <c r="C536" s="410">
        <v>0</v>
      </c>
      <c r="D536" s="567">
        <f>D528/1000000</f>
        <v>16.239999999999998</v>
      </c>
      <c r="E536" s="410">
        <v>0</v>
      </c>
      <c r="F536" s="408">
        <v>0</v>
      </c>
      <c r="G536" s="573"/>
      <c r="H536" s="20"/>
      <c r="L536" s="23"/>
      <c r="M536" s="20"/>
      <c r="P536" s="23"/>
      <c r="V536" s="178"/>
      <c r="W536" s="163"/>
      <c r="Y536" s="163" t="s">
        <v>59</v>
      </c>
      <c r="Z536" s="163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34</v>
      </c>
      <c r="C537" s="410">
        <v>0</v>
      </c>
      <c r="D537" s="567">
        <v>0</v>
      </c>
      <c r="E537" s="410">
        <v>0</v>
      </c>
      <c r="F537" s="408">
        <v>0</v>
      </c>
      <c r="G537" s="3"/>
      <c r="H537" s="20"/>
      <c r="L537" s="23"/>
      <c r="M537" s="20"/>
      <c r="P537" s="23"/>
      <c r="V537" s="178"/>
      <c r="W537" s="163"/>
      <c r="Y537" s="163" t="s">
        <v>32</v>
      </c>
      <c r="Z537" s="163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35</v>
      </c>
      <c r="C538" s="410">
        <v>0</v>
      </c>
      <c r="D538" s="567">
        <v>0</v>
      </c>
      <c r="E538" s="410">
        <v>0</v>
      </c>
      <c r="F538" s="408">
        <v>0</v>
      </c>
      <c r="G538" s="3"/>
      <c r="H538" s="359"/>
      <c r="L538" s="23"/>
      <c r="M538" s="20"/>
      <c r="P538" s="23"/>
      <c r="V538" s="178"/>
      <c r="W538" s="163"/>
      <c r="Y538" s="163" t="s">
        <v>33</v>
      </c>
      <c r="Z538" s="163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31</v>
      </c>
      <c r="C539" s="410">
        <v>2</v>
      </c>
      <c r="D539" s="567">
        <f>D528/1000000</f>
        <v>16.239999999999998</v>
      </c>
      <c r="E539" s="410">
        <v>0</v>
      </c>
      <c r="F539" s="408">
        <v>0</v>
      </c>
      <c r="G539" s="3"/>
      <c r="H539" s="20"/>
      <c r="L539" s="23"/>
      <c r="M539" s="20"/>
      <c r="P539" s="23"/>
      <c r="V539" s="178"/>
      <c r="W539" s="163"/>
      <c r="Y539" s="163" t="s">
        <v>34</v>
      </c>
      <c r="Z539" s="163">
        <v>1</v>
      </c>
      <c r="AA539" s="20">
        <v>5.0640000000000001</v>
      </c>
      <c r="AB539" s="20">
        <v>0</v>
      </c>
      <c r="AC539" s="20">
        <v>0</v>
      </c>
    </row>
    <row r="540" spans="2:29" hidden="1" x14ac:dyDescent="0.25">
      <c r="B540" s="2" t="s">
        <v>36</v>
      </c>
      <c r="C540" s="410">
        <v>0</v>
      </c>
      <c r="D540" s="567">
        <v>0</v>
      </c>
      <c r="E540" s="410">
        <v>0</v>
      </c>
      <c r="F540" s="408">
        <v>0</v>
      </c>
      <c r="G540" s="3"/>
      <c r="H540" s="20"/>
      <c r="L540" s="23"/>
      <c r="M540" s="20"/>
      <c r="P540" s="23"/>
      <c r="V540" s="178"/>
      <c r="W540" s="163"/>
      <c r="Y540" s="163" t="s">
        <v>35</v>
      </c>
      <c r="Z540" s="163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5">
      <c r="B541" s="2" t="s">
        <v>37</v>
      </c>
      <c r="C541" s="410">
        <v>0</v>
      </c>
      <c r="D541" s="567">
        <v>0</v>
      </c>
      <c r="E541" s="410">
        <v>0</v>
      </c>
      <c r="F541" s="408">
        <v>0</v>
      </c>
      <c r="G541" s="3"/>
      <c r="H541" s="20"/>
      <c r="L541" s="23"/>
      <c r="M541" s="20"/>
      <c r="P541" s="23"/>
      <c r="V541" s="178"/>
      <c r="W541" s="163"/>
      <c r="Y541" s="163" t="s">
        <v>31</v>
      </c>
      <c r="Z541" s="163">
        <v>0</v>
      </c>
      <c r="AA541" s="20">
        <v>0</v>
      </c>
      <c r="AB541" s="20">
        <v>0</v>
      </c>
      <c r="AC541" s="20">
        <v>0</v>
      </c>
    </row>
    <row r="542" spans="2:29" hidden="1" x14ac:dyDescent="0.25">
      <c r="B542" s="2" t="s">
        <v>38</v>
      </c>
      <c r="C542" s="410">
        <v>0</v>
      </c>
      <c r="D542" s="567">
        <v>0</v>
      </c>
      <c r="E542" s="410">
        <v>0</v>
      </c>
      <c r="F542" s="408">
        <v>0</v>
      </c>
      <c r="G542" s="3"/>
      <c r="H542" s="20"/>
      <c r="L542" s="23"/>
      <c r="M542" s="20"/>
      <c r="P542" s="23"/>
      <c r="V542" s="178"/>
      <c r="W542" s="163"/>
      <c r="Y542" s="163" t="s">
        <v>36</v>
      </c>
      <c r="Z542" s="163">
        <v>0</v>
      </c>
      <c r="AA542" s="20">
        <v>0</v>
      </c>
      <c r="AB542" s="20">
        <v>0</v>
      </c>
      <c r="AC542" s="20">
        <v>0</v>
      </c>
    </row>
    <row r="543" spans="2:29" hidden="1" x14ac:dyDescent="0.25">
      <c r="B543" s="2" t="s">
        <v>39</v>
      </c>
      <c r="C543" s="410">
        <v>0</v>
      </c>
      <c r="D543" s="567">
        <v>0</v>
      </c>
      <c r="E543" s="410">
        <v>0</v>
      </c>
      <c r="F543" s="408">
        <v>0</v>
      </c>
      <c r="G543" s="3"/>
      <c r="H543" s="20"/>
      <c r="L543" s="23"/>
      <c r="M543" s="20"/>
      <c r="P543" s="23"/>
      <c r="V543" s="178"/>
      <c r="W543" s="163"/>
      <c r="Y543" s="163" t="s">
        <v>37</v>
      </c>
      <c r="Z543" s="163">
        <v>0</v>
      </c>
      <c r="AA543" s="20">
        <v>0</v>
      </c>
      <c r="AB543" s="20">
        <v>0</v>
      </c>
      <c r="AC543" s="20">
        <v>0</v>
      </c>
    </row>
    <row r="544" spans="2:29" hidden="1" x14ac:dyDescent="0.25">
      <c r="B544" s="2" t="s">
        <v>40</v>
      </c>
      <c r="C544" s="410">
        <v>0</v>
      </c>
      <c r="D544" s="567">
        <v>0</v>
      </c>
      <c r="E544" s="410">
        <v>0</v>
      </c>
      <c r="F544" s="408">
        <v>0</v>
      </c>
      <c r="G544" s="3"/>
      <c r="H544" s="20"/>
      <c r="L544" s="23"/>
      <c r="M544" s="20"/>
      <c r="P544" s="23"/>
      <c r="V544" s="178"/>
      <c r="W544" s="163"/>
      <c r="Y544" s="163" t="s">
        <v>38</v>
      </c>
      <c r="Z544" s="163">
        <v>0</v>
      </c>
      <c r="AA544" s="20">
        <v>0</v>
      </c>
      <c r="AB544" s="20">
        <v>0</v>
      </c>
      <c r="AC544" s="20">
        <v>0</v>
      </c>
    </row>
    <row r="545" spans="2:29" hidden="1" x14ac:dyDescent="0.25">
      <c r="B545" s="2" t="s">
        <v>60</v>
      </c>
      <c r="C545" s="410">
        <v>0</v>
      </c>
      <c r="D545" s="567">
        <v>0</v>
      </c>
      <c r="E545" s="410">
        <v>0</v>
      </c>
      <c r="F545" s="408">
        <v>0</v>
      </c>
      <c r="G545" s="3"/>
      <c r="H545" s="20"/>
      <c r="L545" s="23"/>
      <c r="M545" s="20"/>
      <c r="P545" s="23"/>
      <c r="V545" s="178"/>
      <c r="W545" s="163"/>
      <c r="Y545" s="163" t="s">
        <v>39</v>
      </c>
      <c r="Z545" s="163">
        <v>0</v>
      </c>
      <c r="AA545" s="20">
        <v>0</v>
      </c>
      <c r="AB545" s="20">
        <v>0</v>
      </c>
      <c r="AC545" s="20">
        <v>0</v>
      </c>
    </row>
    <row r="546" spans="2:29" hidden="1" x14ac:dyDescent="0.25">
      <c r="D546" s="567"/>
      <c r="F546" s="13"/>
      <c r="G546" s="3"/>
      <c r="H546" s="20"/>
      <c r="L546" s="23"/>
      <c r="M546" s="20"/>
      <c r="P546" s="23"/>
      <c r="V546" s="178"/>
      <c r="W546" s="163"/>
      <c r="Y546" s="163" t="s">
        <v>40</v>
      </c>
      <c r="Z546" s="163">
        <v>0</v>
      </c>
      <c r="AA546" s="20">
        <v>18022000</v>
      </c>
      <c r="AB546" s="20">
        <v>0</v>
      </c>
      <c r="AC546" s="20">
        <v>0</v>
      </c>
    </row>
    <row r="547" spans="2:29" x14ac:dyDescent="0.25">
      <c r="B547" s="565" t="s">
        <v>6</v>
      </c>
      <c r="C547" s="566">
        <f>SUM(C534:C546)</f>
        <v>4</v>
      </c>
      <c r="D547" s="568">
        <f>SUM(D534:D546)</f>
        <v>47.519999999999996</v>
      </c>
      <c r="E547" s="566">
        <f>SUM(E534:E545)</f>
        <v>1</v>
      </c>
      <c r="F547" s="476">
        <f>SUM(F534:F545)</f>
        <v>32.57</v>
      </c>
      <c r="G547" s="3"/>
      <c r="H547" s="20"/>
      <c r="L547" s="23"/>
      <c r="M547" s="20"/>
      <c r="P547" s="23"/>
      <c r="V547" s="178"/>
      <c r="W547" s="163"/>
      <c r="Y547" s="163" t="s">
        <v>60</v>
      </c>
      <c r="Z547" s="163">
        <v>0</v>
      </c>
      <c r="AA547" s="20">
        <v>0</v>
      </c>
      <c r="AB547" s="20">
        <v>0</v>
      </c>
      <c r="AC547" s="20">
        <v>0</v>
      </c>
    </row>
    <row r="548" spans="2:29" x14ac:dyDescent="0.25">
      <c r="G548" s="3"/>
      <c r="H548" s="20"/>
      <c r="L548" s="23"/>
      <c r="M548" s="20"/>
      <c r="P548" s="23"/>
      <c r="V548" s="178"/>
      <c r="W548" s="163"/>
      <c r="AA548" s="20"/>
    </row>
    <row r="549" spans="2:29" x14ac:dyDescent="0.25">
      <c r="G549" s="3"/>
      <c r="H549" s="20"/>
      <c r="L549" s="23"/>
      <c r="M549" s="20"/>
      <c r="P549" s="23"/>
      <c r="V549" s="178"/>
      <c r="W549" s="163"/>
      <c r="Y549" s="163" t="s">
        <v>6</v>
      </c>
      <c r="Z549" s="163">
        <v>6</v>
      </c>
      <c r="AA549" s="20">
        <v>33.311999999999998</v>
      </c>
      <c r="AB549" s="20">
        <v>1</v>
      </c>
      <c r="AC549" s="20">
        <v>25.288903999999999</v>
      </c>
    </row>
    <row r="551" spans="2:29" ht="22.5" customHeight="1" x14ac:dyDescent="0.25">
      <c r="B551" s="726" t="s">
        <v>270</v>
      </c>
      <c r="C551" s="726"/>
      <c r="D551" s="726"/>
      <c r="E551" s="726"/>
      <c r="F551" s="726"/>
    </row>
    <row r="552" spans="2:29" ht="13" x14ac:dyDescent="0.25">
      <c r="B552" s="20"/>
      <c r="C552" s="20"/>
      <c r="D552" s="20"/>
      <c r="E552" s="20"/>
    </row>
    <row r="553" spans="2:29" ht="39" customHeight="1" x14ac:dyDescent="0.25">
      <c r="B553" s="781" t="s">
        <v>555</v>
      </c>
      <c r="C553" s="782"/>
      <c r="D553" s="782"/>
      <c r="E553" s="782"/>
      <c r="F553" s="782"/>
      <c r="G553" s="782"/>
      <c r="H553" s="782"/>
      <c r="I553" s="782"/>
    </row>
    <row r="554" spans="2:29" ht="0.75" customHeight="1" thickBot="1" x14ac:dyDescent="0.3">
      <c r="B554" s="781"/>
      <c r="C554" s="782"/>
      <c r="D554" s="782"/>
      <c r="E554" s="782"/>
      <c r="F554" s="782"/>
      <c r="G554" s="782"/>
      <c r="H554" s="782"/>
      <c r="I554" s="782"/>
      <c r="M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2:29" ht="13" hidden="1" customHeight="1" thickBot="1" x14ac:dyDescent="0.3">
      <c r="B555" s="783"/>
      <c r="C555" s="784"/>
      <c r="D555" s="784"/>
      <c r="E555" s="784"/>
      <c r="F555" s="784"/>
      <c r="G555" s="784"/>
      <c r="H555" s="784"/>
      <c r="I555" s="784"/>
      <c r="J555" s="26"/>
      <c r="K555" s="26"/>
      <c r="L555" s="26"/>
      <c r="M555" s="26"/>
      <c r="N555" s="26"/>
      <c r="O555" s="26"/>
      <c r="P555" s="23"/>
    </row>
    <row r="556" spans="2:29" ht="21.65" customHeight="1" thickBot="1" x14ac:dyDescent="0.3">
      <c r="B556" s="639" t="s">
        <v>42</v>
      </c>
      <c r="C556" s="640" t="s">
        <v>267</v>
      </c>
      <c r="D556" s="640" t="s">
        <v>342</v>
      </c>
      <c r="E556" s="641" t="s">
        <v>443</v>
      </c>
      <c r="F556" s="640" t="s">
        <v>497</v>
      </c>
      <c r="G556" s="640" t="s">
        <v>536</v>
      </c>
      <c r="H556" s="640" t="s">
        <v>537</v>
      </c>
      <c r="I556" s="587" t="s">
        <v>268</v>
      </c>
      <c r="J556" s="26"/>
      <c r="K556" s="26"/>
      <c r="L556" s="26"/>
      <c r="M556" s="26"/>
      <c r="N556" s="26"/>
      <c r="O556" s="26"/>
      <c r="P556" s="23"/>
    </row>
    <row r="557" spans="2:29" ht="16.5" customHeight="1" x14ac:dyDescent="0.25">
      <c r="B557" s="572" t="s">
        <v>44</v>
      </c>
      <c r="C557" s="645">
        <v>0</v>
      </c>
      <c r="D557" s="645">
        <v>296</v>
      </c>
      <c r="E557" s="645">
        <v>38</v>
      </c>
      <c r="F557" s="645">
        <v>224</v>
      </c>
      <c r="G557" s="645">
        <v>262</v>
      </c>
      <c r="H557" s="645">
        <v>426</v>
      </c>
      <c r="I557" s="646">
        <v>1246</v>
      </c>
      <c r="J557" s="26"/>
      <c r="K557" s="26"/>
      <c r="L557" s="26"/>
      <c r="M557" s="26"/>
      <c r="N557" s="26"/>
      <c r="O557" s="26"/>
      <c r="P557" s="23"/>
    </row>
    <row r="558" spans="2:29" ht="19.5" customHeight="1" x14ac:dyDescent="0.25">
      <c r="B558" s="660" t="s">
        <v>45</v>
      </c>
      <c r="C558" s="661">
        <v>4</v>
      </c>
      <c r="D558" s="661">
        <v>41</v>
      </c>
      <c r="E558" s="661">
        <v>86</v>
      </c>
      <c r="F558" s="661">
        <v>75</v>
      </c>
      <c r="G558" s="661">
        <v>460</v>
      </c>
      <c r="H558" s="661">
        <v>50</v>
      </c>
      <c r="I558" s="646">
        <v>716</v>
      </c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60" t="s">
        <v>46</v>
      </c>
      <c r="C559" s="661">
        <v>0</v>
      </c>
      <c r="D559" s="661">
        <v>2</v>
      </c>
      <c r="E559" s="661">
        <v>0</v>
      </c>
      <c r="F559" s="661">
        <v>1</v>
      </c>
      <c r="G559" s="661">
        <v>0</v>
      </c>
      <c r="H559" s="661">
        <v>3</v>
      </c>
      <c r="I559" s="646">
        <v>6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60" t="s">
        <v>47</v>
      </c>
      <c r="C560" s="661">
        <v>0</v>
      </c>
      <c r="D560" s="661">
        <v>1</v>
      </c>
      <c r="E560" s="661">
        <v>11</v>
      </c>
      <c r="F560" s="661">
        <v>11</v>
      </c>
      <c r="G560" s="661">
        <v>2</v>
      </c>
      <c r="H560" s="661">
        <v>44</v>
      </c>
      <c r="I560" s="646">
        <v>69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60" t="s">
        <v>48</v>
      </c>
      <c r="C561" s="661">
        <v>0</v>
      </c>
      <c r="D561" s="661">
        <v>1</v>
      </c>
      <c r="E561" s="661">
        <v>4</v>
      </c>
      <c r="F561" s="661">
        <v>5</v>
      </c>
      <c r="G561" s="661">
        <v>0</v>
      </c>
      <c r="H561" s="661">
        <v>9</v>
      </c>
      <c r="I561" s="646">
        <v>19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60" t="s">
        <v>49</v>
      </c>
      <c r="C562" s="661">
        <v>0</v>
      </c>
      <c r="D562" s="661">
        <v>40</v>
      </c>
      <c r="E562" s="661">
        <v>12</v>
      </c>
      <c r="F562" s="661">
        <v>13</v>
      </c>
      <c r="G562" s="661">
        <v>9</v>
      </c>
      <c r="H562" s="661">
        <v>53</v>
      </c>
      <c r="I562" s="646">
        <v>127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60" t="s">
        <v>99</v>
      </c>
      <c r="C563" s="661">
        <v>0</v>
      </c>
      <c r="D563" s="661">
        <v>13</v>
      </c>
      <c r="E563" s="661">
        <v>51</v>
      </c>
      <c r="F563" s="661">
        <v>2</v>
      </c>
      <c r="G563" s="661">
        <v>0</v>
      </c>
      <c r="H563" s="661">
        <v>53</v>
      </c>
      <c r="I563" s="646">
        <v>119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60" t="s">
        <v>193</v>
      </c>
      <c r="C564" s="661">
        <v>0</v>
      </c>
      <c r="D564" s="661">
        <v>5</v>
      </c>
      <c r="E564" s="661">
        <v>1</v>
      </c>
      <c r="F564" s="661">
        <v>72</v>
      </c>
      <c r="G564" s="661">
        <v>5</v>
      </c>
      <c r="H564" s="661">
        <v>72</v>
      </c>
      <c r="I564" s="646">
        <v>155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60" t="s">
        <v>50</v>
      </c>
      <c r="C565" s="661">
        <v>0</v>
      </c>
      <c r="D565" s="661">
        <v>37</v>
      </c>
      <c r="E565" s="661">
        <v>4</v>
      </c>
      <c r="F565" s="661">
        <v>35</v>
      </c>
      <c r="G565" s="661">
        <v>50</v>
      </c>
      <c r="H565" s="661">
        <v>55</v>
      </c>
      <c r="I565" s="646">
        <v>181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60" t="s">
        <v>194</v>
      </c>
      <c r="C566" s="661">
        <v>0</v>
      </c>
      <c r="D566" s="661">
        <v>12</v>
      </c>
      <c r="E566" s="661">
        <v>6</v>
      </c>
      <c r="F566" s="661">
        <v>14</v>
      </c>
      <c r="G566" s="661">
        <v>0</v>
      </c>
      <c r="H566" s="661">
        <v>72</v>
      </c>
      <c r="I566" s="646">
        <v>104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60" t="s">
        <v>195</v>
      </c>
      <c r="C567" s="661">
        <v>0</v>
      </c>
      <c r="D567" s="661">
        <v>41</v>
      </c>
      <c r="E567" s="661">
        <v>16</v>
      </c>
      <c r="F567" s="661">
        <v>27</v>
      </c>
      <c r="G567" s="661">
        <v>0</v>
      </c>
      <c r="H567" s="661">
        <v>0</v>
      </c>
      <c r="I567" s="646">
        <v>84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60" t="s">
        <v>61</v>
      </c>
      <c r="C568" s="661">
        <v>0</v>
      </c>
      <c r="D568" s="661">
        <v>2</v>
      </c>
      <c r="E568" s="661">
        <v>0</v>
      </c>
      <c r="F568" s="661">
        <v>11</v>
      </c>
      <c r="G568" s="661">
        <v>0</v>
      </c>
      <c r="H568" s="661">
        <v>9</v>
      </c>
      <c r="I568" s="646">
        <v>22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60" t="s">
        <v>196</v>
      </c>
      <c r="C569" s="661">
        <v>0</v>
      </c>
      <c r="D569" s="661">
        <v>4</v>
      </c>
      <c r="E569" s="661">
        <v>0</v>
      </c>
      <c r="F569" s="661">
        <v>0</v>
      </c>
      <c r="G569" s="661">
        <v>0</v>
      </c>
      <c r="H569" s="661">
        <v>4</v>
      </c>
      <c r="I569" s="646">
        <v>8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60" t="s">
        <v>197</v>
      </c>
      <c r="C570" s="661">
        <v>0</v>
      </c>
      <c r="D570" s="661">
        <v>2</v>
      </c>
      <c r="E570" s="661">
        <v>24</v>
      </c>
      <c r="F570" s="661">
        <v>0</v>
      </c>
      <c r="G570" s="661">
        <v>12</v>
      </c>
      <c r="H570" s="661">
        <v>26</v>
      </c>
      <c r="I570" s="646">
        <v>64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60" t="s">
        <v>108</v>
      </c>
      <c r="C571" s="661">
        <v>0</v>
      </c>
      <c r="D571" s="661">
        <v>0</v>
      </c>
      <c r="E571" s="661">
        <v>41</v>
      </c>
      <c r="F571" s="661">
        <v>66</v>
      </c>
      <c r="G571" s="661">
        <v>0</v>
      </c>
      <c r="H571" s="661">
        <v>4</v>
      </c>
      <c r="I571" s="646">
        <v>111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60" t="s">
        <v>121</v>
      </c>
      <c r="C572" s="661">
        <v>0</v>
      </c>
      <c r="D572" s="661">
        <v>0</v>
      </c>
      <c r="E572" s="661">
        <v>0</v>
      </c>
      <c r="F572" s="661">
        <v>0</v>
      </c>
      <c r="G572" s="661">
        <v>0</v>
      </c>
      <c r="H572" s="661">
        <v>0</v>
      </c>
      <c r="I572" s="646">
        <v>0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60" t="s">
        <v>227</v>
      </c>
      <c r="C573" s="661">
        <v>0</v>
      </c>
      <c r="D573" s="661">
        <v>0</v>
      </c>
      <c r="E573" s="661">
        <v>0</v>
      </c>
      <c r="F573" s="661">
        <v>28</v>
      </c>
      <c r="G573" s="661">
        <v>0</v>
      </c>
      <c r="H573" s="661">
        <v>23</v>
      </c>
      <c r="I573" s="646">
        <v>51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60" t="s">
        <v>198</v>
      </c>
      <c r="C574" s="661">
        <v>0</v>
      </c>
      <c r="D574" s="661">
        <v>0</v>
      </c>
      <c r="E574" s="661">
        <v>1</v>
      </c>
      <c r="F574" s="661">
        <v>0</v>
      </c>
      <c r="G574" s="661">
        <v>0</v>
      </c>
      <c r="H574" s="661">
        <v>1</v>
      </c>
      <c r="I574" s="646">
        <v>2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60" t="s">
        <v>104</v>
      </c>
      <c r="C575" s="661">
        <v>0</v>
      </c>
      <c r="D575" s="661">
        <v>0</v>
      </c>
      <c r="E575" s="661">
        <v>0</v>
      </c>
      <c r="F575" s="661">
        <v>0</v>
      </c>
      <c r="G575" s="661">
        <v>0</v>
      </c>
      <c r="H575" s="661">
        <v>0</v>
      </c>
      <c r="I575" s="646">
        <v>0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60" t="s">
        <v>173</v>
      </c>
      <c r="C576" s="661">
        <v>0</v>
      </c>
      <c r="D576" s="661">
        <v>0</v>
      </c>
      <c r="E576" s="661">
        <v>0</v>
      </c>
      <c r="F576" s="661">
        <v>0</v>
      </c>
      <c r="G576" s="661">
        <v>0</v>
      </c>
      <c r="H576" s="661">
        <v>0</v>
      </c>
      <c r="I576" s="646">
        <v>0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60" t="s">
        <v>188</v>
      </c>
      <c r="C577" s="661">
        <v>0</v>
      </c>
      <c r="D577" s="661">
        <v>0</v>
      </c>
      <c r="E577" s="661">
        <v>0</v>
      </c>
      <c r="F577" s="661">
        <v>0</v>
      </c>
      <c r="G577" s="661">
        <v>0</v>
      </c>
      <c r="H577" s="661">
        <v>0</v>
      </c>
      <c r="I577" s="646">
        <v>0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60" t="s">
        <v>212</v>
      </c>
      <c r="C578" s="661">
        <v>0</v>
      </c>
      <c r="D578" s="661">
        <v>0</v>
      </c>
      <c r="E578" s="661">
        <v>0</v>
      </c>
      <c r="F578" s="661">
        <v>0</v>
      </c>
      <c r="G578" s="661">
        <v>0</v>
      </c>
      <c r="H578" s="661">
        <v>0</v>
      </c>
      <c r="I578" s="646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60" t="s">
        <v>210</v>
      </c>
      <c r="C579" s="661">
        <v>0</v>
      </c>
      <c r="D579" s="661">
        <v>19</v>
      </c>
      <c r="E579" s="661">
        <v>9</v>
      </c>
      <c r="F579" s="661">
        <v>0</v>
      </c>
      <c r="G579" s="661">
        <v>16</v>
      </c>
      <c r="H579" s="661">
        <v>16</v>
      </c>
      <c r="I579" s="646">
        <v>60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60" t="s">
        <v>189</v>
      </c>
      <c r="C580" s="661">
        <v>0</v>
      </c>
      <c r="D580" s="661">
        <v>28</v>
      </c>
      <c r="E580" s="661">
        <v>0</v>
      </c>
      <c r="F580" s="661">
        <v>0</v>
      </c>
      <c r="G580" s="661">
        <v>0</v>
      </c>
      <c r="H580" s="661">
        <v>0</v>
      </c>
      <c r="I580" s="646">
        <v>28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62" t="s">
        <v>300</v>
      </c>
      <c r="C581" s="661">
        <v>0</v>
      </c>
      <c r="D581" s="661">
        <v>0</v>
      </c>
      <c r="E581" s="661">
        <v>0</v>
      </c>
      <c r="F581" s="661">
        <v>10</v>
      </c>
      <c r="G581" s="661">
        <v>0</v>
      </c>
      <c r="H581" s="661">
        <v>0</v>
      </c>
      <c r="I581" s="646">
        <v>10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62" t="s">
        <v>135</v>
      </c>
      <c r="C582" s="666">
        <v>0</v>
      </c>
      <c r="D582" s="666">
        <v>0</v>
      </c>
      <c r="E582" s="666">
        <v>0</v>
      </c>
      <c r="F582" s="666">
        <v>0</v>
      </c>
      <c r="G582" s="666">
        <v>0</v>
      </c>
      <c r="H582" s="666">
        <v>0</v>
      </c>
      <c r="I582" s="646">
        <v>0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63" t="s">
        <v>269</v>
      </c>
      <c r="C583" s="667">
        <v>4</v>
      </c>
      <c r="D583" s="667">
        <v>544</v>
      </c>
      <c r="E583" s="667">
        <v>304</v>
      </c>
      <c r="F583" s="667">
        <v>594</v>
      </c>
      <c r="G583" s="667">
        <v>816</v>
      </c>
      <c r="H583" s="667">
        <v>920</v>
      </c>
      <c r="I583" s="646">
        <v>3182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x14ac:dyDescent="0.25">
      <c r="G584" s="20"/>
      <c r="H584" s="20"/>
      <c r="M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3" x14ac:dyDescent="0.25">
      <c r="B585" s="781" t="s">
        <v>556</v>
      </c>
      <c r="C585" s="782"/>
      <c r="D585" s="782"/>
      <c r="E585" s="782"/>
      <c r="F585" s="782"/>
      <c r="G585" s="782"/>
      <c r="H585" s="782"/>
      <c r="I585" s="782"/>
      <c r="M585" s="20"/>
    </row>
    <row r="586" spans="2:27" ht="13.5" thickBot="1" x14ac:dyDescent="0.3">
      <c r="B586" s="783"/>
      <c r="C586" s="784"/>
      <c r="D586" s="784"/>
      <c r="E586" s="784"/>
      <c r="F586" s="784"/>
      <c r="G586" s="784"/>
      <c r="H586" s="784"/>
      <c r="I586" s="784"/>
      <c r="M586" s="24"/>
    </row>
    <row r="587" spans="2:27" ht="23.15" customHeight="1" thickBot="1" x14ac:dyDescent="0.3">
      <c r="B587" s="639" t="s">
        <v>42</v>
      </c>
      <c r="C587" s="640" t="s">
        <v>267</v>
      </c>
      <c r="D587" s="640" t="s">
        <v>342</v>
      </c>
      <c r="E587" s="641" t="s">
        <v>443</v>
      </c>
      <c r="F587" s="640" t="s">
        <v>497</v>
      </c>
      <c r="G587" s="640" t="s">
        <v>536</v>
      </c>
      <c r="H587" s="640" t="s">
        <v>537</v>
      </c>
      <c r="I587" s="640" t="s">
        <v>268</v>
      </c>
      <c r="J587" s="26"/>
      <c r="K587" s="26"/>
      <c r="L587" s="26"/>
      <c r="M587" s="26"/>
      <c r="N587" s="26"/>
      <c r="O587" s="26"/>
      <c r="P587" s="163"/>
    </row>
    <row r="588" spans="2:27" ht="18.75" customHeight="1" x14ac:dyDescent="0.25">
      <c r="B588" s="572" t="s">
        <v>44</v>
      </c>
      <c r="C588" s="477">
        <v>80</v>
      </c>
      <c r="D588" s="477">
        <v>12</v>
      </c>
      <c r="E588" s="477">
        <v>53</v>
      </c>
      <c r="F588" s="477">
        <v>15</v>
      </c>
      <c r="G588" s="477">
        <v>48</v>
      </c>
      <c r="H588" s="477">
        <v>11</v>
      </c>
      <c r="I588" s="477">
        <v>219</v>
      </c>
      <c r="J588" s="26"/>
      <c r="K588" s="26"/>
      <c r="L588" s="26"/>
      <c r="M588" s="26"/>
      <c r="N588" s="26"/>
      <c r="O588" s="26"/>
      <c r="P588" s="163"/>
    </row>
    <row r="589" spans="2:27" ht="18.75" customHeight="1" x14ac:dyDescent="0.25">
      <c r="B589" s="660" t="s">
        <v>45</v>
      </c>
      <c r="C589" s="477">
        <v>35</v>
      </c>
      <c r="D589" s="477">
        <v>81</v>
      </c>
      <c r="E589" s="477">
        <v>98</v>
      </c>
      <c r="F589" s="477">
        <v>96</v>
      </c>
      <c r="G589" s="477">
        <v>225</v>
      </c>
      <c r="H589" s="477">
        <v>79</v>
      </c>
      <c r="I589" s="477">
        <v>614</v>
      </c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60" t="s">
        <v>46</v>
      </c>
      <c r="C590" s="477">
        <v>9</v>
      </c>
      <c r="D590" s="477">
        <v>6</v>
      </c>
      <c r="E590" s="477">
        <v>8</v>
      </c>
      <c r="F590" s="477">
        <v>3</v>
      </c>
      <c r="G590" s="477">
        <v>5</v>
      </c>
      <c r="H590" s="477">
        <v>2</v>
      </c>
      <c r="I590" s="477">
        <v>33</v>
      </c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60" t="s">
        <v>47</v>
      </c>
      <c r="C591" s="477">
        <v>0</v>
      </c>
      <c r="D591" s="477">
        <v>4</v>
      </c>
      <c r="E591" s="477">
        <v>0</v>
      </c>
      <c r="F591" s="477">
        <v>0</v>
      </c>
      <c r="G591" s="477">
        <v>2</v>
      </c>
      <c r="H591" s="477">
        <v>0</v>
      </c>
      <c r="I591" s="477">
        <v>6</v>
      </c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60" t="s">
        <v>48</v>
      </c>
      <c r="C592" s="477">
        <v>0</v>
      </c>
      <c r="D592" s="477">
        <v>0</v>
      </c>
      <c r="E592" s="477">
        <v>0</v>
      </c>
      <c r="F592" s="477">
        <v>0</v>
      </c>
      <c r="G592" s="477">
        <v>0</v>
      </c>
      <c r="H592" s="477">
        <v>0</v>
      </c>
      <c r="I592" s="477">
        <v>0</v>
      </c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60" t="s">
        <v>49</v>
      </c>
      <c r="C593" s="477">
        <v>1</v>
      </c>
      <c r="D593" s="477">
        <v>3</v>
      </c>
      <c r="E593" s="477">
        <v>3</v>
      </c>
      <c r="F593" s="477">
        <v>3</v>
      </c>
      <c r="G593" s="477">
        <v>1</v>
      </c>
      <c r="H593" s="477">
        <v>4</v>
      </c>
      <c r="I593" s="477">
        <v>15</v>
      </c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60" t="s">
        <v>99</v>
      </c>
      <c r="C594" s="477">
        <v>78</v>
      </c>
      <c r="D594" s="477">
        <v>38</v>
      </c>
      <c r="E594" s="477">
        <v>10</v>
      </c>
      <c r="F594" s="477">
        <v>86</v>
      </c>
      <c r="G594" s="477">
        <v>7</v>
      </c>
      <c r="H594" s="477">
        <v>7</v>
      </c>
      <c r="I594" s="477">
        <v>226</v>
      </c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60" t="s">
        <v>193</v>
      </c>
      <c r="C595" s="477">
        <v>3</v>
      </c>
      <c r="D595" s="477">
        <v>6</v>
      </c>
      <c r="E595" s="477">
        <v>22</v>
      </c>
      <c r="F595" s="477">
        <v>78</v>
      </c>
      <c r="G595" s="477">
        <v>31</v>
      </c>
      <c r="H595" s="477">
        <v>6</v>
      </c>
      <c r="I595" s="477">
        <v>146</v>
      </c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60" t="s">
        <v>50</v>
      </c>
      <c r="C596" s="477">
        <v>11</v>
      </c>
      <c r="D596" s="477">
        <v>14</v>
      </c>
      <c r="E596" s="477">
        <v>28</v>
      </c>
      <c r="F596" s="477">
        <v>11</v>
      </c>
      <c r="G596" s="477">
        <v>18</v>
      </c>
      <c r="H596" s="477">
        <v>60</v>
      </c>
      <c r="I596" s="477">
        <v>142</v>
      </c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60" t="s">
        <v>194</v>
      </c>
      <c r="C597" s="477">
        <v>1</v>
      </c>
      <c r="D597" s="477">
        <v>7</v>
      </c>
      <c r="E597" s="477">
        <v>11</v>
      </c>
      <c r="F597" s="477">
        <v>0</v>
      </c>
      <c r="G597" s="477">
        <v>0</v>
      </c>
      <c r="H597" s="477">
        <v>1</v>
      </c>
      <c r="I597" s="477">
        <v>20</v>
      </c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60" t="s">
        <v>195</v>
      </c>
      <c r="C598" s="477">
        <v>0</v>
      </c>
      <c r="D598" s="477">
        <v>1</v>
      </c>
      <c r="E598" s="477">
        <v>31</v>
      </c>
      <c r="F598" s="477">
        <v>1</v>
      </c>
      <c r="G598" s="477">
        <v>1</v>
      </c>
      <c r="H598" s="477">
        <v>0</v>
      </c>
      <c r="I598" s="477">
        <v>34</v>
      </c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60" t="s">
        <v>61</v>
      </c>
      <c r="C599" s="477">
        <v>0</v>
      </c>
      <c r="D599" s="477">
        <v>0</v>
      </c>
      <c r="E599" s="477">
        <v>1</v>
      </c>
      <c r="F599" s="477">
        <v>0</v>
      </c>
      <c r="G599" s="477">
        <v>0</v>
      </c>
      <c r="H599" s="477">
        <v>0</v>
      </c>
      <c r="I599" s="477">
        <v>1</v>
      </c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60" t="s">
        <v>196</v>
      </c>
      <c r="C600" s="477">
        <v>0</v>
      </c>
      <c r="D600" s="477">
        <v>0</v>
      </c>
      <c r="E600" s="477">
        <v>2</v>
      </c>
      <c r="F600" s="477">
        <v>0</v>
      </c>
      <c r="G600" s="477">
        <v>0</v>
      </c>
      <c r="H600" s="477">
        <v>0</v>
      </c>
      <c r="I600" s="477">
        <v>2</v>
      </c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60" t="s">
        <v>197</v>
      </c>
      <c r="C601" s="477">
        <v>8</v>
      </c>
      <c r="D601" s="477">
        <v>1</v>
      </c>
      <c r="E601" s="477">
        <v>15</v>
      </c>
      <c r="F601" s="477">
        <v>1</v>
      </c>
      <c r="G601" s="477">
        <v>1</v>
      </c>
      <c r="H601" s="477">
        <v>0</v>
      </c>
      <c r="I601" s="477">
        <v>26</v>
      </c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60" t="s">
        <v>108</v>
      </c>
      <c r="C602" s="477">
        <v>0</v>
      </c>
      <c r="D602" s="477">
        <v>0</v>
      </c>
      <c r="E602" s="477">
        <v>2</v>
      </c>
      <c r="F602" s="477">
        <v>1</v>
      </c>
      <c r="G602" s="477">
        <v>2</v>
      </c>
      <c r="H602" s="477">
        <v>0</v>
      </c>
      <c r="I602" s="477">
        <v>5</v>
      </c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60" t="s">
        <v>121</v>
      </c>
      <c r="C603" s="477">
        <v>0</v>
      </c>
      <c r="D603" s="477">
        <v>0</v>
      </c>
      <c r="E603" s="477">
        <v>0</v>
      </c>
      <c r="F603" s="477">
        <v>0</v>
      </c>
      <c r="G603" s="477">
        <v>0</v>
      </c>
      <c r="H603" s="477">
        <v>0</v>
      </c>
      <c r="I603" s="477">
        <v>0</v>
      </c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60" t="s">
        <v>227</v>
      </c>
      <c r="C604" s="477">
        <v>3</v>
      </c>
      <c r="D604" s="477">
        <v>6</v>
      </c>
      <c r="E604" s="477">
        <v>7</v>
      </c>
      <c r="F604" s="477">
        <v>2</v>
      </c>
      <c r="G604" s="477">
        <v>2</v>
      </c>
      <c r="H604" s="477">
        <v>1</v>
      </c>
      <c r="I604" s="477">
        <v>21</v>
      </c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60" t="s">
        <v>198</v>
      </c>
      <c r="C605" s="477">
        <v>0</v>
      </c>
      <c r="D605" s="477">
        <v>0</v>
      </c>
      <c r="E605" s="477">
        <v>0</v>
      </c>
      <c r="F605" s="477">
        <v>0</v>
      </c>
      <c r="G605" s="477">
        <v>0</v>
      </c>
      <c r="H605" s="477">
        <v>0</v>
      </c>
      <c r="I605" s="477">
        <v>0</v>
      </c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60" t="s">
        <v>104</v>
      </c>
      <c r="C606" s="477">
        <v>0</v>
      </c>
      <c r="D606" s="477">
        <v>1</v>
      </c>
      <c r="E606" s="477">
        <v>0</v>
      </c>
      <c r="F606" s="477">
        <v>1</v>
      </c>
      <c r="G606" s="477">
        <v>1</v>
      </c>
      <c r="H606" s="477">
        <v>0</v>
      </c>
      <c r="I606" s="477">
        <v>3</v>
      </c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60" t="s">
        <v>173</v>
      </c>
      <c r="C607" s="477">
        <v>0</v>
      </c>
      <c r="D607" s="477">
        <v>0</v>
      </c>
      <c r="E607" s="477">
        <v>0</v>
      </c>
      <c r="F607" s="477">
        <v>0</v>
      </c>
      <c r="G607" s="477">
        <v>0</v>
      </c>
      <c r="H607" s="477">
        <v>0</v>
      </c>
      <c r="I607" s="477">
        <v>0</v>
      </c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60" t="s">
        <v>188</v>
      </c>
      <c r="C608" s="477">
        <v>0</v>
      </c>
      <c r="D608" s="477">
        <v>0</v>
      </c>
      <c r="E608" s="477">
        <v>0</v>
      </c>
      <c r="F608" s="477">
        <v>0</v>
      </c>
      <c r="G608" s="477">
        <v>0</v>
      </c>
      <c r="H608" s="477">
        <v>0</v>
      </c>
      <c r="I608" s="477">
        <v>0</v>
      </c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60" t="s">
        <v>212</v>
      </c>
      <c r="C609" s="477">
        <v>0</v>
      </c>
      <c r="D609" s="477">
        <v>0</v>
      </c>
      <c r="E609" s="477">
        <v>0</v>
      </c>
      <c r="F609" s="477">
        <v>0</v>
      </c>
      <c r="G609" s="477">
        <v>0</v>
      </c>
      <c r="H609" s="477">
        <v>0</v>
      </c>
      <c r="I609" s="477">
        <v>0</v>
      </c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60" t="s">
        <v>210</v>
      </c>
      <c r="C610" s="477">
        <v>1</v>
      </c>
      <c r="D610" s="477">
        <v>8</v>
      </c>
      <c r="E610" s="477">
        <v>7</v>
      </c>
      <c r="F610" s="477">
        <v>6</v>
      </c>
      <c r="G610" s="477">
        <v>6</v>
      </c>
      <c r="H610" s="477">
        <v>1</v>
      </c>
      <c r="I610" s="477">
        <v>29</v>
      </c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60" t="s">
        <v>189</v>
      </c>
      <c r="C611" s="477">
        <v>0</v>
      </c>
      <c r="D611" s="477">
        <v>28</v>
      </c>
      <c r="E611" s="477">
        <v>3</v>
      </c>
      <c r="F611" s="477">
        <v>2</v>
      </c>
      <c r="G611" s="477">
        <v>0</v>
      </c>
      <c r="H611" s="477">
        <v>0</v>
      </c>
      <c r="I611" s="477">
        <v>33</v>
      </c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60" t="s">
        <v>135</v>
      </c>
      <c r="C612" s="477">
        <v>0</v>
      </c>
      <c r="D612" s="477">
        <v>0</v>
      </c>
      <c r="E612" s="477">
        <v>0</v>
      </c>
      <c r="F612" s="477">
        <v>0</v>
      </c>
      <c r="G612" s="477">
        <v>0</v>
      </c>
      <c r="H612" s="477">
        <v>0</v>
      </c>
      <c r="I612" s="477">
        <v>0</v>
      </c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63" t="s">
        <v>269</v>
      </c>
      <c r="C613" s="477">
        <v>230</v>
      </c>
      <c r="D613" s="477">
        <v>216</v>
      </c>
      <c r="E613" s="477">
        <v>301</v>
      </c>
      <c r="F613" s="477">
        <v>306</v>
      </c>
      <c r="G613" s="477">
        <v>350</v>
      </c>
      <c r="H613" s="477">
        <v>172</v>
      </c>
      <c r="I613" s="477">
        <v>1575</v>
      </c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E614" s="163"/>
      <c r="F614" s="163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G615" s="20"/>
      <c r="H615" s="20"/>
      <c r="M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24.75" customHeight="1" x14ac:dyDescent="0.25">
      <c r="B616" s="726" t="s">
        <v>280</v>
      </c>
      <c r="C616" s="726"/>
      <c r="D616" s="726"/>
      <c r="E616" s="619"/>
      <c r="F616" s="619"/>
    </row>
    <row r="617" spans="2:28" ht="14.25" customHeight="1" x14ac:dyDescent="0.25">
      <c r="D617" s="2"/>
      <c r="F617" s="13"/>
    </row>
    <row r="618" spans="2:28" ht="18.649999999999999" customHeight="1" x14ac:dyDescent="0.25">
      <c r="D618" s="2"/>
      <c r="F618" s="13"/>
      <c r="G618" s="20"/>
    </row>
    <row r="619" spans="2:28" x14ac:dyDescent="0.25">
      <c r="B619" s="465" t="s">
        <v>28</v>
      </c>
      <c r="C619" s="411" t="s">
        <v>271</v>
      </c>
      <c r="D619" s="463" t="s">
        <v>272</v>
      </c>
      <c r="E619" s="428"/>
      <c r="F619" s="13"/>
      <c r="G619" s="3"/>
      <c r="H619" s="20"/>
      <c r="L619" s="23"/>
      <c r="M619" s="20"/>
      <c r="P619" s="23"/>
      <c r="V619" s="178"/>
      <c r="W619" s="163"/>
      <c r="AA619" s="20"/>
    </row>
    <row r="620" spans="2:28" x14ac:dyDescent="0.25">
      <c r="B620" s="460" t="s">
        <v>59</v>
      </c>
      <c r="C620" s="410">
        <v>861</v>
      </c>
      <c r="D620" s="410">
        <v>86</v>
      </c>
      <c r="E620" s="417"/>
      <c r="F620" s="176"/>
      <c r="G620" s="3"/>
      <c r="H620" s="20"/>
      <c r="L620" s="23"/>
      <c r="M620" s="20"/>
      <c r="P620" s="23"/>
      <c r="V620" s="178"/>
      <c r="W620" s="163"/>
      <c r="AA620" s="20"/>
    </row>
    <row r="621" spans="2:28" x14ac:dyDescent="0.35">
      <c r="B621" s="460" t="s">
        <v>32</v>
      </c>
      <c r="C621" s="410">
        <v>629</v>
      </c>
      <c r="D621" s="410">
        <v>63</v>
      </c>
      <c r="E621" s="417"/>
      <c r="F621" s="176"/>
      <c r="G621" s="3"/>
      <c r="H621" s="20"/>
      <c r="L621" s="23"/>
      <c r="M621" s="20"/>
      <c r="P621" s="23"/>
      <c r="V621" s="178"/>
      <c r="W621" s="163"/>
      <c r="X621" s="405"/>
      <c r="Z621" s="392" t="s">
        <v>28</v>
      </c>
      <c r="AA621" s="392" t="s">
        <v>5</v>
      </c>
      <c r="AB621" s="392" t="s">
        <v>232</v>
      </c>
    </row>
    <row r="622" spans="2:28" x14ac:dyDescent="0.35">
      <c r="B622" s="460" t="s">
        <v>33</v>
      </c>
      <c r="C622" s="410">
        <v>551</v>
      </c>
      <c r="D622" s="410">
        <v>51</v>
      </c>
      <c r="E622" s="417"/>
      <c r="F622" s="176"/>
      <c r="G622" s="3"/>
      <c r="H622" s="20"/>
      <c r="L622" s="23"/>
      <c r="M622" s="20"/>
      <c r="P622" s="23"/>
      <c r="V622" s="178"/>
      <c r="W622" s="405">
        <f>C620/C634</f>
        <v>0.20235017626321974</v>
      </c>
      <c r="X622" s="405">
        <f>D620/C634</f>
        <v>2.0211515863689775E-2</v>
      </c>
      <c r="Y622" s="179"/>
      <c r="Z622" s="393" t="s">
        <v>263</v>
      </c>
      <c r="AA622" s="3">
        <v>614</v>
      </c>
      <c r="AB622" s="3">
        <v>68</v>
      </c>
    </row>
    <row r="623" spans="2:28" x14ac:dyDescent="0.35">
      <c r="B623" s="460" t="s">
        <v>34</v>
      </c>
      <c r="C623" s="410">
        <v>386</v>
      </c>
      <c r="D623" s="410">
        <v>27</v>
      </c>
      <c r="E623" s="417"/>
      <c r="F623" s="176"/>
      <c r="G623" s="3"/>
      <c r="H623" s="20"/>
      <c r="L623" s="23"/>
      <c r="M623" s="20"/>
      <c r="P623" s="23"/>
      <c r="V623" s="178"/>
      <c r="W623" s="404">
        <f>C621/C634</f>
        <v>0.14782608695652175</v>
      </c>
      <c r="X623" s="405">
        <f>D621/C634</f>
        <v>1.4806110458284371E-2</v>
      </c>
      <c r="Z623" s="393" t="s">
        <v>264</v>
      </c>
      <c r="AA623" s="3">
        <v>1296</v>
      </c>
      <c r="AB623" s="3">
        <v>125</v>
      </c>
    </row>
    <row r="624" spans="2:28" x14ac:dyDescent="0.35">
      <c r="B624" s="460" t="s">
        <v>35</v>
      </c>
      <c r="C624" s="410">
        <v>906</v>
      </c>
      <c r="D624" s="410">
        <v>103</v>
      </c>
      <c r="E624" s="417"/>
      <c r="F624" s="176"/>
      <c r="G624" s="3"/>
      <c r="H624" s="20"/>
      <c r="L624" s="23"/>
      <c r="M624" s="20"/>
      <c r="P624" s="23"/>
      <c r="V624" s="178"/>
      <c r="W624" s="404">
        <f>C622/C634</f>
        <v>0.12949471210340777</v>
      </c>
      <c r="X624" s="405">
        <f>D622/C634</f>
        <v>1.1985898942420681E-2</v>
      </c>
      <c r="Z624" s="393" t="s">
        <v>265</v>
      </c>
      <c r="AA624" s="3">
        <v>949</v>
      </c>
      <c r="AB624" s="3">
        <v>92</v>
      </c>
    </row>
    <row r="625" spans="2:29" x14ac:dyDescent="0.35">
      <c r="B625" s="460" t="s">
        <v>31</v>
      </c>
      <c r="C625" s="410">
        <v>526</v>
      </c>
      <c r="D625" s="410">
        <v>66</v>
      </c>
      <c r="E625" s="442"/>
      <c r="F625" s="13"/>
      <c r="G625" s="3"/>
      <c r="H625" s="20"/>
      <c r="L625" s="23"/>
      <c r="M625" s="20"/>
      <c r="P625" s="23"/>
      <c r="V625" s="178"/>
      <c r="W625" s="404">
        <f>C623/C634</f>
        <v>9.0716803760282017E-2</v>
      </c>
      <c r="X625" s="405">
        <f>D623/C634</f>
        <v>6.3454759106933017E-3</v>
      </c>
      <c r="Z625" s="393" t="s">
        <v>266</v>
      </c>
      <c r="AA625" s="3">
        <v>712</v>
      </c>
      <c r="AB625" s="3">
        <v>58</v>
      </c>
    </row>
    <row r="626" spans="2:29" hidden="1" x14ac:dyDescent="0.35">
      <c r="B626" s="460" t="s">
        <v>36</v>
      </c>
      <c r="C626" s="410">
        <v>0</v>
      </c>
      <c r="D626" s="410">
        <v>0</v>
      </c>
      <c r="E626" s="442"/>
      <c r="F626" s="13"/>
      <c r="G626" s="3"/>
      <c r="H626" s="20"/>
      <c r="L626" s="23"/>
      <c r="M626" s="20"/>
      <c r="P626" s="23"/>
      <c r="V626" s="178"/>
      <c r="W626" s="404">
        <f>C624/C634</f>
        <v>0.21292596944770859</v>
      </c>
      <c r="X626" s="405">
        <f>D624/C634</f>
        <v>2.4206815511163337E-2</v>
      </c>
      <c r="Z626" s="403" t="s">
        <v>275</v>
      </c>
      <c r="AA626" s="3">
        <v>955</v>
      </c>
      <c r="AB626" s="3">
        <v>88</v>
      </c>
    </row>
    <row r="627" spans="2:29" hidden="1" x14ac:dyDescent="0.35">
      <c r="B627" s="460" t="s">
        <v>37</v>
      </c>
      <c r="C627" s="410">
        <v>0</v>
      </c>
      <c r="D627" s="410">
        <v>0</v>
      </c>
      <c r="E627" s="442"/>
      <c r="F627" s="13"/>
      <c r="G627" s="3"/>
      <c r="H627" s="20"/>
      <c r="L627" s="23"/>
      <c r="M627" s="20"/>
      <c r="P627" s="23"/>
      <c r="V627" s="178"/>
      <c r="W627" s="130">
        <f>C625/C634</f>
        <v>0.12361927144535841</v>
      </c>
      <c r="X627" s="405">
        <f>D625/C634</f>
        <v>1.5511163337250293E-2</v>
      </c>
      <c r="Z627" s="403" t="s">
        <v>279</v>
      </c>
      <c r="AA627" s="394">
        <v>1224</v>
      </c>
      <c r="AB627" s="395">
        <v>125</v>
      </c>
    </row>
    <row r="628" spans="2:29" hidden="1" x14ac:dyDescent="0.35">
      <c r="B628" s="460" t="s">
        <v>38</v>
      </c>
      <c r="C628" s="410">
        <v>0</v>
      </c>
      <c r="D628" s="410">
        <v>0</v>
      </c>
      <c r="E628" s="442"/>
      <c r="F628" s="13"/>
      <c r="G628" s="3"/>
      <c r="H628" s="20"/>
      <c r="L628" s="23"/>
      <c r="M628" s="20"/>
      <c r="P628" s="23"/>
      <c r="V628" s="178"/>
      <c r="W628" s="130">
        <f>+C626/C634</f>
        <v>0</v>
      </c>
      <c r="X628" s="405">
        <f>+D626/C634</f>
        <v>0</v>
      </c>
      <c r="Z628" s="393" t="s">
        <v>235</v>
      </c>
      <c r="AA628" s="394"/>
      <c r="AB628" s="395"/>
    </row>
    <row r="629" spans="2:29" hidden="1" x14ac:dyDescent="0.35">
      <c r="B629" s="460" t="s">
        <v>39</v>
      </c>
      <c r="C629" s="410">
        <v>0</v>
      </c>
      <c r="D629" s="410">
        <v>0</v>
      </c>
      <c r="E629" s="442"/>
      <c r="F629" s="13"/>
      <c r="G629" s="3"/>
      <c r="H629" s="20"/>
      <c r="L629" s="23"/>
      <c r="M629" s="20"/>
      <c r="P629" s="23"/>
      <c r="V629" s="178"/>
      <c r="W629" s="130">
        <f>+C627/C634</f>
        <v>0</v>
      </c>
      <c r="X629" s="405">
        <f>+D627/C634</f>
        <v>0</v>
      </c>
      <c r="Z629" s="393" t="s">
        <v>236</v>
      </c>
      <c r="AA629" s="394"/>
      <c r="AB629" s="395"/>
    </row>
    <row r="630" spans="2:29" hidden="1" x14ac:dyDescent="0.35">
      <c r="B630" s="460" t="s">
        <v>40</v>
      </c>
      <c r="C630" s="410">
        <v>0</v>
      </c>
      <c r="D630" s="410">
        <v>0</v>
      </c>
      <c r="E630" s="442"/>
      <c r="F630" s="13"/>
      <c r="G630" s="3"/>
      <c r="H630" s="20"/>
      <c r="L630" s="23"/>
      <c r="M630" s="20"/>
      <c r="P630" s="23"/>
      <c r="V630" s="178"/>
      <c r="W630" s="130">
        <f>+C628/C634</f>
        <v>0</v>
      </c>
      <c r="X630" s="405">
        <f>+D628/C634</f>
        <v>0</v>
      </c>
      <c r="Z630" s="393" t="s">
        <v>237</v>
      </c>
      <c r="AA630" s="394"/>
      <c r="AB630" s="395"/>
    </row>
    <row r="631" spans="2:29" hidden="1" x14ac:dyDescent="0.35">
      <c r="B631" s="460" t="s">
        <v>60</v>
      </c>
      <c r="C631" s="410">
        <v>0</v>
      </c>
      <c r="D631" s="410">
        <v>0</v>
      </c>
      <c r="E631" s="442"/>
      <c r="F631" s="13"/>
      <c r="G631" s="3"/>
      <c r="H631" s="20"/>
      <c r="L631" s="23"/>
      <c r="M631" s="20"/>
      <c r="P631" s="23"/>
      <c r="V631" s="178"/>
      <c r="W631" s="130">
        <f>+C629/C634</f>
        <v>0</v>
      </c>
      <c r="X631" s="405">
        <f>+D629/C634</f>
        <v>0</v>
      </c>
      <c r="Z631" s="393" t="s">
        <v>238</v>
      </c>
      <c r="AA631" s="394"/>
      <c r="AB631" s="395"/>
    </row>
    <row r="632" spans="2:29" hidden="1" x14ac:dyDescent="0.35">
      <c r="B632" s="446"/>
      <c r="E632" s="446"/>
      <c r="F632" s="13"/>
      <c r="G632" s="3"/>
      <c r="H632" s="20"/>
      <c r="L632" s="23"/>
      <c r="M632" s="20"/>
      <c r="P632" s="23"/>
      <c r="V632" s="178"/>
      <c r="W632" s="163"/>
      <c r="X632" s="405"/>
      <c r="Z632" s="393" t="s">
        <v>239</v>
      </c>
      <c r="AA632" s="394"/>
      <c r="AB632" s="395"/>
    </row>
    <row r="633" spans="2:29" x14ac:dyDescent="0.35">
      <c r="B633" s="469" t="s">
        <v>6</v>
      </c>
      <c r="C633" s="411">
        <f>SUM(C620:C632)</f>
        <v>3859</v>
      </c>
      <c r="D633" s="569">
        <f>SUM(D620:D632)</f>
        <v>396</v>
      </c>
      <c r="E633" s="526"/>
      <c r="F633" s="13"/>
      <c r="G633" s="3"/>
      <c r="H633" s="20"/>
      <c r="L633" s="23"/>
      <c r="M633" s="20"/>
      <c r="P633" s="23"/>
      <c r="V633" s="178"/>
      <c r="W633" s="163"/>
      <c r="X633" s="405"/>
      <c r="Z633" s="393" t="s">
        <v>240</v>
      </c>
      <c r="AA633" s="394"/>
      <c r="AB633" s="395"/>
    </row>
    <row r="634" spans="2:29" x14ac:dyDescent="0.25">
      <c r="B634" s="570" t="s">
        <v>276</v>
      </c>
      <c r="C634" s="571">
        <f>C633+D633</f>
        <v>4255</v>
      </c>
      <c r="D634" s="571"/>
      <c r="G634" s="3"/>
      <c r="H634" s="20"/>
      <c r="L634" s="23"/>
      <c r="M634" s="20"/>
      <c r="P634" s="23"/>
      <c r="V634" s="178"/>
      <c r="W634" s="163"/>
      <c r="X634" s="405"/>
      <c r="Z634" s="338"/>
      <c r="AA634" s="339"/>
      <c r="AB634" s="340"/>
    </row>
    <row r="635" spans="2:29" x14ac:dyDescent="0.25">
      <c r="C635" s="417"/>
      <c r="D635" s="417"/>
      <c r="E635" s="426"/>
      <c r="G635" s="3"/>
      <c r="H635" s="20"/>
      <c r="L635" s="23"/>
      <c r="M635" s="20"/>
      <c r="P635" s="23"/>
      <c r="V635" s="178"/>
      <c r="W635" s="405"/>
      <c r="X635" s="405"/>
      <c r="Z635" s="338" t="s">
        <v>241</v>
      </c>
      <c r="AA635" s="343"/>
      <c r="AB635" s="344"/>
    </row>
    <row r="636" spans="2:29" x14ac:dyDescent="0.25">
      <c r="X636" s="406">
        <f>+C633/C634</f>
        <v>0.90693301997649822</v>
      </c>
      <c r="Y636" s="407">
        <f>+D633/C634</f>
        <v>9.3066980023501764E-2</v>
      </c>
      <c r="AA636" s="184"/>
      <c r="AB636" s="184">
        <f>SUM(AA622:AA635)</f>
        <v>5750</v>
      </c>
      <c r="AC636" s="184">
        <f>SUM(AB622:AB635)</f>
        <v>556</v>
      </c>
    </row>
  </sheetData>
  <mergeCells count="113">
    <mergeCell ref="B616:D616"/>
    <mergeCell ref="K171:L171"/>
    <mergeCell ref="G454:J454"/>
    <mergeCell ref="G453:J453"/>
    <mergeCell ref="G422:J422"/>
    <mergeCell ref="G423:J423"/>
    <mergeCell ref="B531:F531"/>
    <mergeCell ref="B330:E332"/>
    <mergeCell ref="B551:F551"/>
    <mergeCell ref="B553:I555"/>
    <mergeCell ref="B585:I586"/>
    <mergeCell ref="B455:B456"/>
    <mergeCell ref="C455:C456"/>
    <mergeCell ref="B517:B518"/>
    <mergeCell ref="B484:F484"/>
    <mergeCell ref="B514:E515"/>
    <mergeCell ref="B423:E423"/>
    <mergeCell ref="B422:E422"/>
    <mergeCell ref="B454:E454"/>
    <mergeCell ref="B453:E453"/>
    <mergeCell ref="B337:E337"/>
    <mergeCell ref="K340:L340"/>
    <mergeCell ref="B424:B425"/>
    <mergeCell ref="C424:C425"/>
    <mergeCell ref="C339:H339"/>
    <mergeCell ref="B266:G266"/>
    <mergeCell ref="M340:N340"/>
    <mergeCell ref="F340:H340"/>
    <mergeCell ref="K339:N339"/>
    <mergeCell ref="C340:E340"/>
    <mergeCell ref="A420:E420"/>
    <mergeCell ref="I455:I456"/>
    <mergeCell ref="H455:H456"/>
    <mergeCell ref="G455:G456"/>
    <mergeCell ref="C517:D517"/>
    <mergeCell ref="E517:F517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J455:J456"/>
    <mergeCell ref="D455:D456"/>
    <mergeCell ref="E455:E456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287:C287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AC243:AF243"/>
    <mergeCell ref="E243:F243"/>
    <mergeCell ref="C243:D243"/>
    <mergeCell ref="I171:J171"/>
    <mergeCell ref="A1:M1"/>
    <mergeCell ref="A2:M2"/>
    <mergeCell ref="A3:M3"/>
    <mergeCell ref="A4:M4"/>
    <mergeCell ref="B139:E139"/>
    <mergeCell ref="B156:E156"/>
    <mergeCell ref="X67:Z67"/>
    <mergeCell ref="W85:Y85"/>
    <mergeCell ref="X97:Z98"/>
    <mergeCell ref="B169:E169"/>
    <mergeCell ref="B166:E166"/>
    <mergeCell ref="B167:E167"/>
    <mergeCell ref="X243:AA243"/>
    <mergeCell ref="B97:D97"/>
    <mergeCell ref="B111:D111"/>
    <mergeCell ref="B125:D125"/>
    <mergeCell ref="B148:D149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302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242</v>
      </c>
      <c r="C1" t="s">
        <v>243</v>
      </c>
      <c r="D1" t="s">
        <v>244</v>
      </c>
      <c r="E1" t="s">
        <v>184</v>
      </c>
      <c r="F1" t="s">
        <v>185</v>
      </c>
      <c r="G1" t="s">
        <v>186</v>
      </c>
      <c r="H1" t="s">
        <v>187</v>
      </c>
    </row>
    <row r="2" spans="1:8" x14ac:dyDescent="0.25">
      <c r="A2">
        <v>4</v>
      </c>
      <c r="B2" t="s">
        <v>11</v>
      </c>
      <c r="C2" t="s">
        <v>80</v>
      </c>
      <c r="D2" t="s">
        <v>87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80</v>
      </c>
      <c r="D3" t="s">
        <v>87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80</v>
      </c>
      <c r="D4" t="s">
        <v>87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80</v>
      </c>
      <c r="D5" t="s">
        <v>87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92</v>
      </c>
      <c r="C8" t="s">
        <v>94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92</v>
      </c>
      <c r="C9" t="s">
        <v>94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92</v>
      </c>
      <c r="C10" t="s">
        <v>94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92</v>
      </c>
      <c r="C11" t="s">
        <v>94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92</v>
      </c>
      <c r="C12" t="s">
        <v>94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92</v>
      </c>
      <c r="C13" t="s">
        <v>94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92</v>
      </c>
      <c r="C14" t="s">
        <v>94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92</v>
      </c>
      <c r="C15" t="s">
        <v>94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92</v>
      </c>
      <c r="C16" t="s">
        <v>94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90</v>
      </c>
      <c r="C17" t="s">
        <v>96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90</v>
      </c>
      <c r="C18" t="s">
        <v>96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90</v>
      </c>
      <c r="C19" t="s">
        <v>96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90</v>
      </c>
      <c r="C20" t="s">
        <v>96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90</v>
      </c>
      <c r="C21" t="s">
        <v>96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90</v>
      </c>
      <c r="C22" t="s">
        <v>96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90</v>
      </c>
      <c r="C23" t="s">
        <v>96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90</v>
      </c>
      <c r="C24" t="s">
        <v>96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90</v>
      </c>
      <c r="C25" t="s">
        <v>96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90</v>
      </c>
      <c r="C26" t="s">
        <v>96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80</v>
      </c>
      <c r="D27" t="s">
        <v>81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80</v>
      </c>
      <c r="D28" t="s">
        <v>81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80</v>
      </c>
      <c r="D29" t="s">
        <v>81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80</v>
      </c>
      <c r="D30" t="s">
        <v>81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80</v>
      </c>
      <c r="D31" t="s">
        <v>81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80</v>
      </c>
      <c r="D32" t="s">
        <v>81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92</v>
      </c>
      <c r="C33" t="s">
        <v>95</v>
      </c>
      <c r="D33" t="s">
        <v>95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92</v>
      </c>
      <c r="C34" t="s">
        <v>95</v>
      </c>
      <c r="D34" t="s">
        <v>95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92</v>
      </c>
      <c r="C35" t="s">
        <v>95</v>
      </c>
      <c r="D35" t="s">
        <v>95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92</v>
      </c>
      <c r="C36" t="s">
        <v>95</v>
      </c>
      <c r="D36" t="s">
        <v>95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92</v>
      </c>
      <c r="C37" t="s">
        <v>95</v>
      </c>
      <c r="D37" t="s">
        <v>95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92</v>
      </c>
      <c r="C38" t="s">
        <v>95</v>
      </c>
      <c r="D38" t="s">
        <v>95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92</v>
      </c>
      <c r="C39" t="s">
        <v>94</v>
      </c>
      <c r="D39" t="s">
        <v>98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92</v>
      </c>
      <c r="C40" t="s">
        <v>94</v>
      </c>
      <c r="D40" t="s">
        <v>98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92</v>
      </c>
      <c r="C41" t="s">
        <v>94</v>
      </c>
      <c r="D41" t="s">
        <v>98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92</v>
      </c>
      <c r="C42" t="s">
        <v>94</v>
      </c>
      <c r="D42" t="s">
        <v>98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80</v>
      </c>
      <c r="D43" t="s">
        <v>88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80</v>
      </c>
      <c r="D44" t="s">
        <v>88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80</v>
      </c>
      <c r="D45" t="s">
        <v>88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80</v>
      </c>
      <c r="D46" t="s">
        <v>88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80</v>
      </c>
      <c r="D47" t="s">
        <v>88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80</v>
      </c>
      <c r="D48" t="s">
        <v>88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80</v>
      </c>
      <c r="D49" t="s">
        <v>89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80</v>
      </c>
      <c r="D50" t="s">
        <v>89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80</v>
      </c>
      <c r="D51" t="s">
        <v>89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80</v>
      </c>
      <c r="D52" t="s">
        <v>89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80</v>
      </c>
      <c r="D53" t="s">
        <v>89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80</v>
      </c>
      <c r="D54" t="s">
        <v>89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80</v>
      </c>
      <c r="D55" t="s">
        <v>89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80</v>
      </c>
      <c r="D56" t="s">
        <v>89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80</v>
      </c>
      <c r="D57" t="s">
        <v>89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80</v>
      </c>
      <c r="D58" t="s">
        <v>89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80</v>
      </c>
      <c r="D59" t="s">
        <v>86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80</v>
      </c>
      <c r="D60" t="s">
        <v>86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80</v>
      </c>
      <c r="D61" t="s">
        <v>86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80</v>
      </c>
      <c r="D62" t="s">
        <v>86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92</v>
      </c>
      <c r="C63" t="s">
        <v>94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92</v>
      </c>
      <c r="C64" t="s">
        <v>94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92</v>
      </c>
      <c r="C65" t="s">
        <v>94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92</v>
      </c>
      <c r="C66" t="s">
        <v>94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92</v>
      </c>
      <c r="C67" t="s">
        <v>94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92</v>
      </c>
      <c r="C68" t="s">
        <v>94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92</v>
      </c>
      <c r="C69" t="s">
        <v>94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92</v>
      </c>
      <c r="C70" t="s">
        <v>94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92</v>
      </c>
      <c r="C71" t="s">
        <v>94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92</v>
      </c>
      <c r="C72" t="s">
        <v>94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92</v>
      </c>
      <c r="C73" t="s">
        <v>94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92</v>
      </c>
      <c r="C74" t="s">
        <v>94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92</v>
      </c>
      <c r="C75" t="s">
        <v>94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84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84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84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84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84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84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97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97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204</v>
      </c>
      <c r="D87" t="s">
        <v>204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91</v>
      </c>
      <c r="D88" t="s">
        <v>289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91</v>
      </c>
      <c r="D89" t="s">
        <v>289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91</v>
      </c>
      <c r="D90" t="s">
        <v>289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91</v>
      </c>
      <c r="D91" t="s">
        <v>289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290</v>
      </c>
      <c r="D92" t="s">
        <v>290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290</v>
      </c>
      <c r="D93" t="s">
        <v>290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291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291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93</v>
      </c>
      <c r="D96" t="s">
        <v>294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93</v>
      </c>
      <c r="D97" t="s">
        <v>294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93</v>
      </c>
      <c r="D98" t="s">
        <v>294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93</v>
      </c>
      <c r="D99" t="s">
        <v>294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93</v>
      </c>
      <c r="D100" t="s">
        <v>294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93</v>
      </c>
      <c r="D101" t="s">
        <v>294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93</v>
      </c>
      <c r="D102" t="s">
        <v>294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93</v>
      </c>
      <c r="D103" t="s">
        <v>294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92</v>
      </c>
      <c r="C104" t="s">
        <v>94</v>
      </c>
      <c r="D104" t="s">
        <v>296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298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298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298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91</v>
      </c>
      <c r="D108" t="s">
        <v>298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90</v>
      </c>
      <c r="C109" t="s">
        <v>327</v>
      </c>
      <c r="D109" t="s">
        <v>298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298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425</v>
      </c>
      <c r="D111" t="s">
        <v>298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425</v>
      </c>
      <c r="D112" t="s">
        <v>298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83</v>
      </c>
      <c r="D113" t="s">
        <v>299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83</v>
      </c>
      <c r="D114" t="s">
        <v>299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83</v>
      </c>
      <c r="D115" t="s">
        <v>299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250</v>
      </c>
      <c r="D116" t="s">
        <v>301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91</v>
      </c>
      <c r="D117" t="s">
        <v>301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92</v>
      </c>
      <c r="C118" t="s">
        <v>92</v>
      </c>
      <c r="D118" t="s">
        <v>302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92</v>
      </c>
      <c r="C119" t="s">
        <v>92</v>
      </c>
      <c r="D119" t="s">
        <v>302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92</v>
      </c>
      <c r="C120" t="s">
        <v>95</v>
      </c>
      <c r="D120" t="s">
        <v>303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92</v>
      </c>
      <c r="C121" t="s">
        <v>95</v>
      </c>
      <c r="D121" t="s">
        <v>303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93</v>
      </c>
      <c r="D122" t="s">
        <v>308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93</v>
      </c>
      <c r="D123" t="s">
        <v>308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93</v>
      </c>
      <c r="D124" t="s">
        <v>308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93</v>
      </c>
      <c r="D125" t="s">
        <v>308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310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82</v>
      </c>
      <c r="D127" t="s">
        <v>311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82</v>
      </c>
      <c r="D128" t="s">
        <v>311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314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314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90</v>
      </c>
      <c r="C131" t="s">
        <v>96</v>
      </c>
      <c r="D131" t="s">
        <v>315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295</v>
      </c>
      <c r="D132" t="s">
        <v>315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295</v>
      </c>
      <c r="D133" t="s">
        <v>315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295</v>
      </c>
      <c r="D134" t="s">
        <v>315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90</v>
      </c>
      <c r="C135" t="s">
        <v>320</v>
      </c>
      <c r="D135" t="s">
        <v>321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90</v>
      </c>
      <c r="C136" t="s">
        <v>320</v>
      </c>
      <c r="D136" t="s">
        <v>321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90</v>
      </c>
      <c r="C137" t="s">
        <v>320</v>
      </c>
      <c r="D137" t="s">
        <v>321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90</v>
      </c>
      <c r="C138" t="s">
        <v>320</v>
      </c>
      <c r="D138" t="s">
        <v>321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80</v>
      </c>
      <c r="D139" t="s">
        <v>322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80</v>
      </c>
      <c r="D140" t="s">
        <v>322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80</v>
      </c>
      <c r="D141" t="s">
        <v>322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80</v>
      </c>
      <c r="D142" t="s">
        <v>322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80</v>
      </c>
      <c r="D143" t="s">
        <v>322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323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324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324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328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328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92</v>
      </c>
      <c r="C151" t="s">
        <v>287</v>
      </c>
      <c r="D151" t="s">
        <v>329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330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330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330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85</v>
      </c>
      <c r="D155" t="s">
        <v>331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85</v>
      </c>
      <c r="D156" t="s">
        <v>331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85</v>
      </c>
      <c r="D157" t="s">
        <v>331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85</v>
      </c>
      <c r="D158" t="s">
        <v>331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85</v>
      </c>
      <c r="D159" t="s">
        <v>331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332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325</v>
      </c>
      <c r="D161" t="s">
        <v>333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325</v>
      </c>
      <c r="D162" t="s">
        <v>333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325</v>
      </c>
      <c r="D163" t="s">
        <v>333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325</v>
      </c>
      <c r="D164" t="s">
        <v>333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90</v>
      </c>
      <c r="C165" t="s">
        <v>327</v>
      </c>
      <c r="D165" t="s">
        <v>333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91</v>
      </c>
      <c r="D166" t="s">
        <v>334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336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326</v>
      </c>
      <c r="D168" t="s">
        <v>337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326</v>
      </c>
      <c r="D169" t="s">
        <v>337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90</v>
      </c>
      <c r="C170" t="s">
        <v>79</v>
      </c>
      <c r="D170" t="s">
        <v>338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348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348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348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348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90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90</v>
      </c>
      <c r="C177" t="s">
        <v>349</v>
      </c>
      <c r="D177" t="s">
        <v>349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90</v>
      </c>
      <c r="C178" t="s">
        <v>351</v>
      </c>
      <c r="D178" t="s">
        <v>352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90</v>
      </c>
      <c r="C179" t="s">
        <v>96</v>
      </c>
      <c r="D179" t="s">
        <v>353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90</v>
      </c>
      <c r="C180" t="s">
        <v>96</v>
      </c>
      <c r="D180" t="s">
        <v>353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90</v>
      </c>
      <c r="C181" t="s">
        <v>96</v>
      </c>
      <c r="D181" t="s">
        <v>353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90</v>
      </c>
      <c r="C182" t="s">
        <v>96</v>
      </c>
      <c r="D182" t="s">
        <v>353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90</v>
      </c>
      <c r="C183" t="s">
        <v>96</v>
      </c>
      <c r="D183" t="s">
        <v>353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90</v>
      </c>
      <c r="C184" t="s">
        <v>96</v>
      </c>
      <c r="D184" t="s">
        <v>353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90</v>
      </c>
      <c r="C185" t="s">
        <v>96</v>
      </c>
      <c r="D185" t="s">
        <v>353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90</v>
      </c>
      <c r="C186" t="s">
        <v>96</v>
      </c>
      <c r="D186" t="s">
        <v>354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90</v>
      </c>
      <c r="C187" t="s">
        <v>96</v>
      </c>
      <c r="D187" t="s">
        <v>354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90</v>
      </c>
      <c r="C188" t="s">
        <v>96</v>
      </c>
      <c r="D188" t="s">
        <v>354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90</v>
      </c>
      <c r="C189" t="s">
        <v>96</v>
      </c>
      <c r="D189" t="s">
        <v>354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90</v>
      </c>
      <c r="C190" t="s">
        <v>96</v>
      </c>
      <c r="D190" t="s">
        <v>354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370</v>
      </c>
      <c r="D191" t="s">
        <v>354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449</v>
      </c>
      <c r="D192" t="s">
        <v>354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465</v>
      </c>
      <c r="D193" t="s">
        <v>354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465</v>
      </c>
      <c r="D194" t="s">
        <v>354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90</v>
      </c>
      <c r="C195" t="s">
        <v>327</v>
      </c>
      <c r="D195" t="s">
        <v>355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373</v>
      </c>
      <c r="D196" t="s">
        <v>356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91</v>
      </c>
      <c r="D197" t="s">
        <v>357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91</v>
      </c>
      <c r="D198" t="s">
        <v>357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358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80</v>
      </c>
      <c r="D200" t="s">
        <v>359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80</v>
      </c>
      <c r="D201" t="s">
        <v>360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80</v>
      </c>
      <c r="D202" t="s">
        <v>361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362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363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363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290</v>
      </c>
      <c r="D206" t="s">
        <v>364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365</v>
      </c>
      <c r="D207" t="s">
        <v>365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365</v>
      </c>
      <c r="D208" t="s">
        <v>365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366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366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367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367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367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335</v>
      </c>
      <c r="D214" t="s">
        <v>368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93</v>
      </c>
      <c r="D215" t="s">
        <v>371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93</v>
      </c>
      <c r="D216" t="s">
        <v>371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93</v>
      </c>
      <c r="D217" t="s">
        <v>371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93</v>
      </c>
      <c r="D218" t="s">
        <v>371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288</v>
      </c>
      <c r="D219" t="s">
        <v>288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288</v>
      </c>
      <c r="D220" t="s">
        <v>288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288</v>
      </c>
      <c r="D221" t="s">
        <v>288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288</v>
      </c>
      <c r="D222" t="s">
        <v>288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288</v>
      </c>
      <c r="D223" t="s">
        <v>288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288</v>
      </c>
      <c r="D224" t="s">
        <v>372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373</v>
      </c>
      <c r="D225" t="s">
        <v>374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376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377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377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377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377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378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378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379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380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380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380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83</v>
      </c>
      <c r="D237" t="s">
        <v>83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83</v>
      </c>
      <c r="D238" t="s">
        <v>83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83</v>
      </c>
      <c r="D239" t="s">
        <v>83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83</v>
      </c>
      <c r="D240" t="s">
        <v>381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382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383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384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384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384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384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384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385</v>
      </c>
      <c r="D248" t="s">
        <v>385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386</v>
      </c>
      <c r="D249" t="s">
        <v>387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386</v>
      </c>
      <c r="D250" t="s">
        <v>387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386</v>
      </c>
      <c r="D251" t="s">
        <v>387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386</v>
      </c>
      <c r="D252" t="s">
        <v>388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386</v>
      </c>
      <c r="D253" t="s">
        <v>389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386</v>
      </c>
      <c r="D254" t="s">
        <v>389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386</v>
      </c>
      <c r="D255" t="s">
        <v>389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391</v>
      </c>
      <c r="D256" t="s">
        <v>391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391</v>
      </c>
      <c r="D257" t="s">
        <v>391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92</v>
      </c>
      <c r="C258" t="s">
        <v>92</v>
      </c>
      <c r="D258" t="s">
        <v>92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92</v>
      </c>
      <c r="C259" t="s">
        <v>94</v>
      </c>
      <c r="D259" t="s">
        <v>295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92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92</v>
      </c>
      <c r="C261" t="s">
        <v>68</v>
      </c>
      <c r="D261" t="s">
        <v>392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92</v>
      </c>
      <c r="C262" t="s">
        <v>68</v>
      </c>
      <c r="D262" t="s">
        <v>393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92</v>
      </c>
      <c r="C263" t="s">
        <v>68</v>
      </c>
      <c r="D263" t="s">
        <v>394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92</v>
      </c>
      <c r="C264" t="s">
        <v>287</v>
      </c>
      <c r="D264" t="s">
        <v>395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92</v>
      </c>
      <c r="C265" t="s">
        <v>287</v>
      </c>
      <c r="D265" t="s">
        <v>395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92</v>
      </c>
      <c r="C266" t="s">
        <v>95</v>
      </c>
      <c r="D266" t="s">
        <v>396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92</v>
      </c>
      <c r="C267" t="s">
        <v>95</v>
      </c>
      <c r="D267" t="s">
        <v>396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92</v>
      </c>
      <c r="C268" t="s">
        <v>95</v>
      </c>
      <c r="D268" t="s">
        <v>396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92</v>
      </c>
      <c r="C269" t="s">
        <v>95</v>
      </c>
      <c r="D269" t="s">
        <v>396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90</v>
      </c>
      <c r="C270" t="s">
        <v>349</v>
      </c>
      <c r="D270" t="s">
        <v>397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90</v>
      </c>
      <c r="C271" t="s">
        <v>96</v>
      </c>
      <c r="D271" t="s">
        <v>399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85</v>
      </c>
      <c r="D272" t="s">
        <v>400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85</v>
      </c>
      <c r="D273" t="s">
        <v>400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85</v>
      </c>
      <c r="D274" t="s">
        <v>400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85</v>
      </c>
      <c r="D275" t="s">
        <v>400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91</v>
      </c>
      <c r="D276" t="s">
        <v>400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90</v>
      </c>
      <c r="C277" t="s">
        <v>350</v>
      </c>
      <c r="D277" t="s">
        <v>400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369</v>
      </c>
      <c r="D278" t="s">
        <v>400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369</v>
      </c>
      <c r="D279" t="s">
        <v>400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93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347</v>
      </c>
      <c r="D281" t="s">
        <v>347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91</v>
      </c>
      <c r="D282" t="s">
        <v>401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417</v>
      </c>
      <c r="D283" t="s">
        <v>401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316</v>
      </c>
      <c r="D284" t="s">
        <v>402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402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403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373</v>
      </c>
      <c r="D287" t="s">
        <v>373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373</v>
      </c>
      <c r="D288" t="s">
        <v>373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404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404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90</v>
      </c>
      <c r="C291" t="s">
        <v>406</v>
      </c>
      <c r="D291" t="s">
        <v>407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80</v>
      </c>
      <c r="D292" t="s">
        <v>408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375</v>
      </c>
      <c r="D293" t="s">
        <v>375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375</v>
      </c>
      <c r="D294" t="s">
        <v>375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375</v>
      </c>
      <c r="D295" t="s">
        <v>375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375</v>
      </c>
      <c r="D296" t="s">
        <v>375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90</v>
      </c>
      <c r="C297" t="s">
        <v>96</v>
      </c>
      <c r="D297" t="s">
        <v>409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90</v>
      </c>
      <c r="C298" t="s">
        <v>96</v>
      </c>
      <c r="D298" t="s">
        <v>409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290</v>
      </c>
      <c r="D299" t="s">
        <v>410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85</v>
      </c>
      <c r="D300" t="s">
        <v>411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295</v>
      </c>
      <c r="D301" t="s">
        <v>412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309</v>
      </c>
      <c r="D302" t="s">
        <v>413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309</v>
      </c>
      <c r="D303" t="s">
        <v>413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309</v>
      </c>
      <c r="D304" t="s">
        <v>413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90</v>
      </c>
      <c r="C305" t="s">
        <v>415</v>
      </c>
      <c r="D305" t="s">
        <v>416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90</v>
      </c>
      <c r="C306" t="s">
        <v>415</v>
      </c>
      <c r="D306" t="s">
        <v>416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90</v>
      </c>
      <c r="C307" t="s">
        <v>415</v>
      </c>
      <c r="D307" t="s">
        <v>416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418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419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92</v>
      </c>
      <c r="C310" t="s">
        <v>95</v>
      </c>
      <c r="D310" t="s">
        <v>420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92</v>
      </c>
      <c r="C311" t="s">
        <v>95</v>
      </c>
      <c r="D311" t="s">
        <v>420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250</v>
      </c>
      <c r="D312" t="s">
        <v>421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423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425</v>
      </c>
      <c r="D314" t="s">
        <v>426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425</v>
      </c>
      <c r="D315" t="s">
        <v>426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90</v>
      </c>
      <c r="C316" t="s">
        <v>90</v>
      </c>
      <c r="D316" t="s">
        <v>427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90</v>
      </c>
      <c r="C317" t="s">
        <v>90</v>
      </c>
      <c r="D317" t="s">
        <v>427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428</v>
      </c>
      <c r="D318" t="s">
        <v>429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430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430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424</v>
      </c>
      <c r="D321" t="s">
        <v>431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433</v>
      </c>
      <c r="D322" t="s">
        <v>434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85</v>
      </c>
      <c r="D323" t="s">
        <v>435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85</v>
      </c>
      <c r="D324" t="s">
        <v>435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405</v>
      </c>
      <c r="D325" t="s">
        <v>436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90</v>
      </c>
      <c r="C326" t="s">
        <v>79</v>
      </c>
      <c r="D326" t="s">
        <v>437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90</v>
      </c>
      <c r="C327" t="s">
        <v>79</v>
      </c>
      <c r="D327" t="s">
        <v>437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90</v>
      </c>
      <c r="C328" t="s">
        <v>96</v>
      </c>
      <c r="D328" t="s">
        <v>438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90</v>
      </c>
      <c r="C329" t="s">
        <v>96</v>
      </c>
      <c r="D329" t="s">
        <v>438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90</v>
      </c>
      <c r="C330" t="s">
        <v>96</v>
      </c>
      <c r="D330" t="s">
        <v>438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90</v>
      </c>
      <c r="C331" t="s">
        <v>96</v>
      </c>
      <c r="D331" t="s">
        <v>438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90</v>
      </c>
      <c r="C332" t="s">
        <v>96</v>
      </c>
      <c r="D332" t="s">
        <v>438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439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440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440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422</v>
      </c>
      <c r="D336" t="s">
        <v>422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422</v>
      </c>
      <c r="D337" t="s">
        <v>422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375</v>
      </c>
      <c r="D338" t="s">
        <v>441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375</v>
      </c>
      <c r="D339" t="s">
        <v>441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92</v>
      </c>
      <c r="C340" t="s">
        <v>283</v>
      </c>
      <c r="D340" t="s">
        <v>442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446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447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448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448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448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90</v>
      </c>
      <c r="C346" t="s">
        <v>450</v>
      </c>
      <c r="D346" t="s">
        <v>451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452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453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90</v>
      </c>
      <c r="C349" t="s">
        <v>79</v>
      </c>
      <c r="D349" t="s">
        <v>454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428</v>
      </c>
      <c r="D350" t="s">
        <v>428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373</v>
      </c>
      <c r="D351" t="s">
        <v>455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456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405</v>
      </c>
      <c r="D353" t="s">
        <v>457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390</v>
      </c>
      <c r="D354" t="s">
        <v>458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92</v>
      </c>
      <c r="C355" t="s">
        <v>92</v>
      </c>
      <c r="D355" t="s">
        <v>459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92</v>
      </c>
      <c r="C356" t="s">
        <v>92</v>
      </c>
      <c r="D356" t="s">
        <v>459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90</v>
      </c>
      <c r="C357" t="s">
        <v>90</v>
      </c>
      <c r="D357" t="s">
        <v>460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90</v>
      </c>
      <c r="C358" t="s">
        <v>90</v>
      </c>
      <c r="D358" t="s">
        <v>460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90</v>
      </c>
      <c r="C359" t="s">
        <v>70</v>
      </c>
      <c r="D359" t="s">
        <v>461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90</v>
      </c>
      <c r="C360" t="s">
        <v>70</v>
      </c>
      <c r="D360" t="s">
        <v>461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204</v>
      </c>
      <c r="D362" t="s">
        <v>462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204</v>
      </c>
      <c r="D363" t="s">
        <v>462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204</v>
      </c>
      <c r="D364" t="s">
        <v>462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462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433</v>
      </c>
      <c r="D366" t="s">
        <v>463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428</v>
      </c>
      <c r="D367" t="s">
        <v>464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90</v>
      </c>
      <c r="C368" t="s">
        <v>96</v>
      </c>
      <c r="D368" t="s">
        <v>466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90</v>
      </c>
      <c r="C369" t="s">
        <v>96</v>
      </c>
      <c r="D369" t="s">
        <v>466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467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92</v>
      </c>
      <c r="C371" t="s">
        <v>283</v>
      </c>
      <c r="D371" t="s">
        <v>468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92</v>
      </c>
      <c r="C372" t="s">
        <v>287</v>
      </c>
      <c r="D372" t="s">
        <v>287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469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91</v>
      </c>
      <c r="D374" t="s">
        <v>470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90</v>
      </c>
      <c r="C375" t="s">
        <v>398</v>
      </c>
      <c r="D375" t="s">
        <v>471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472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90</v>
      </c>
      <c r="C377" t="s">
        <v>96</v>
      </c>
      <c r="D377" t="s">
        <v>473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90</v>
      </c>
      <c r="C378" t="s">
        <v>96</v>
      </c>
      <c r="D378" t="s">
        <v>473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465</v>
      </c>
      <c r="D379" t="s">
        <v>474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288</v>
      </c>
      <c r="D380" t="s">
        <v>475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476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476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477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90</v>
      </c>
      <c r="C384" t="s">
        <v>70</v>
      </c>
      <c r="D384" t="s">
        <v>478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90</v>
      </c>
      <c r="C385" t="s">
        <v>70</v>
      </c>
      <c r="D385" t="s">
        <v>478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90</v>
      </c>
      <c r="C386" t="s">
        <v>432</v>
      </c>
      <c r="D386" t="s">
        <v>479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417</v>
      </c>
      <c r="D387" t="s">
        <v>480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90</v>
      </c>
      <c r="C388" t="s">
        <v>450</v>
      </c>
      <c r="D388" t="s">
        <v>481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375</v>
      </c>
      <c r="D389" t="s">
        <v>482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309</v>
      </c>
      <c r="D390" t="s">
        <v>483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484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90</v>
      </c>
      <c r="C392" t="s">
        <v>351</v>
      </c>
      <c r="D392" t="s">
        <v>485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369</v>
      </c>
      <c r="D393" t="s">
        <v>486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91</v>
      </c>
      <c r="D394" t="s">
        <v>91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487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90</v>
      </c>
      <c r="C396" t="s">
        <v>414</v>
      </c>
      <c r="D396" t="s">
        <v>488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90</v>
      </c>
      <c r="C397" t="s">
        <v>414</v>
      </c>
      <c r="D397" t="s">
        <v>488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90</v>
      </c>
      <c r="C398" t="s">
        <v>414</v>
      </c>
      <c r="D398" t="s">
        <v>488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90</v>
      </c>
      <c r="C399" t="s">
        <v>406</v>
      </c>
      <c r="D399" t="s">
        <v>489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90</v>
      </c>
      <c r="C400" t="s">
        <v>490</v>
      </c>
      <c r="D400" t="s">
        <v>491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90</v>
      </c>
      <c r="C401" t="s">
        <v>406</v>
      </c>
      <c r="D401" t="s">
        <v>492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288</v>
      </c>
      <c r="D402" t="s">
        <v>493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494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326</v>
      </c>
      <c r="D404" t="s">
        <v>495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90</v>
      </c>
      <c r="C405" t="s">
        <v>415</v>
      </c>
      <c r="D405" t="s">
        <v>496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4"/>
  <sheetViews>
    <sheetView zoomScale="90" zoomScaleNormal="90" workbookViewId="0">
      <selection activeCell="I555" sqref="I555"/>
    </sheetView>
  </sheetViews>
  <sheetFormatPr baseColWidth="10" defaultColWidth="11.453125" defaultRowHeight="14.5" x14ac:dyDescent="0.35"/>
  <cols>
    <col min="1" max="2" width="11.453125" style="347"/>
    <col min="3" max="3" width="20.26953125" style="347" customWidth="1"/>
    <col min="4" max="4" width="25.453125" style="347" customWidth="1"/>
    <col min="5" max="5" width="31.453125" style="347" customWidth="1"/>
    <col min="6" max="6" width="15.81640625" style="347" customWidth="1"/>
    <col min="7" max="7" width="16.453125" style="347" bestFit="1" customWidth="1"/>
    <col min="8" max="9" width="11.453125" style="347"/>
    <col min="10" max="11" width="0" style="347" hidden="1" customWidth="1"/>
    <col min="12" max="16384" width="11.453125" style="347"/>
  </cols>
  <sheetData>
    <row r="1" spans="2:11" x14ac:dyDescent="0.35">
      <c r="B1" s="345" t="s">
        <v>69</v>
      </c>
      <c r="C1" s="345" t="s">
        <v>242</v>
      </c>
      <c r="D1" s="345" t="s">
        <v>243</v>
      </c>
      <c r="E1" s="345" t="s">
        <v>244</v>
      </c>
      <c r="F1" s="345" t="s">
        <v>184</v>
      </c>
      <c r="G1" s="345" t="s">
        <v>185</v>
      </c>
      <c r="H1" s="345" t="s">
        <v>186</v>
      </c>
      <c r="I1" s="345" t="s">
        <v>187</v>
      </c>
      <c r="J1" s="345"/>
      <c r="K1" s="345"/>
    </row>
    <row r="2" spans="2:11" x14ac:dyDescent="0.35">
      <c r="B2" s="396">
        <v>4</v>
      </c>
      <c r="C2" s="396" t="s">
        <v>90</v>
      </c>
      <c r="D2" s="396" t="s">
        <v>414</v>
      </c>
      <c r="E2" s="396" t="s">
        <v>488</v>
      </c>
      <c r="F2" s="396">
        <v>9300000</v>
      </c>
      <c r="G2" s="396">
        <v>9500000</v>
      </c>
      <c r="H2" s="396">
        <v>1</v>
      </c>
      <c r="I2" s="396"/>
      <c r="J2" s="347">
        <v>1</v>
      </c>
      <c r="K2" s="323"/>
    </row>
    <row r="3" spans="2:11" x14ac:dyDescent="0.35">
      <c r="B3" s="396">
        <v>4</v>
      </c>
      <c r="C3" s="396" t="s">
        <v>90</v>
      </c>
      <c r="D3" s="396" t="s">
        <v>349</v>
      </c>
      <c r="E3" s="396" t="s">
        <v>501</v>
      </c>
      <c r="F3" s="396">
        <v>9300000</v>
      </c>
      <c r="G3" s="396">
        <v>9500000</v>
      </c>
      <c r="H3" s="396">
        <v>1</v>
      </c>
      <c r="I3" s="396"/>
      <c r="J3" s="347">
        <v>1</v>
      </c>
      <c r="K3" s="323"/>
    </row>
    <row r="4" spans="2:11" x14ac:dyDescent="0.35">
      <c r="B4" s="396">
        <v>4</v>
      </c>
      <c r="C4" s="396" t="s">
        <v>90</v>
      </c>
      <c r="D4" s="396" t="s">
        <v>349</v>
      </c>
      <c r="E4" s="396" t="s">
        <v>397</v>
      </c>
      <c r="F4" s="396">
        <v>8485500</v>
      </c>
      <c r="G4" s="396">
        <v>23991500</v>
      </c>
      <c r="H4" s="396">
        <v>2</v>
      </c>
      <c r="I4" s="396"/>
      <c r="J4" s="347">
        <v>2</v>
      </c>
      <c r="K4" s="323"/>
    </row>
    <row r="5" spans="2:11" x14ac:dyDescent="0.35">
      <c r="B5" s="396">
        <v>4</v>
      </c>
      <c r="C5" s="396" t="s">
        <v>90</v>
      </c>
      <c r="D5" s="396" t="s">
        <v>79</v>
      </c>
      <c r="E5" s="396" t="s">
        <v>454</v>
      </c>
      <c r="F5" s="396">
        <v>6776000</v>
      </c>
      <c r="G5" s="396">
        <v>55492373.609999999</v>
      </c>
      <c r="H5" s="396">
        <v>1</v>
      </c>
      <c r="I5" s="396"/>
      <c r="J5" s="347">
        <v>2</v>
      </c>
      <c r="K5" s="323"/>
    </row>
    <row r="6" spans="2:11" x14ac:dyDescent="0.35">
      <c r="B6" s="396">
        <v>4</v>
      </c>
      <c r="C6" s="396" t="s">
        <v>90</v>
      </c>
      <c r="D6" s="396" t="s">
        <v>351</v>
      </c>
      <c r="E6" s="396" t="s">
        <v>352</v>
      </c>
      <c r="F6" s="396">
        <v>9227000</v>
      </c>
      <c r="G6" s="396">
        <v>9500000</v>
      </c>
      <c r="H6" s="396">
        <v>1</v>
      </c>
      <c r="I6" s="396"/>
      <c r="J6" s="347">
        <v>1</v>
      </c>
      <c r="K6" s="323"/>
    </row>
    <row r="7" spans="2:11" x14ac:dyDescent="0.35">
      <c r="B7" s="396">
        <v>4</v>
      </c>
      <c r="C7" s="396" t="s">
        <v>90</v>
      </c>
      <c r="D7" s="396" t="s">
        <v>351</v>
      </c>
      <c r="E7" s="396" t="s">
        <v>569</v>
      </c>
      <c r="F7" s="396">
        <v>9300000</v>
      </c>
      <c r="G7" s="396">
        <v>9500000</v>
      </c>
      <c r="H7" s="396">
        <v>1</v>
      </c>
      <c r="I7" s="396"/>
      <c r="J7" s="347">
        <v>1</v>
      </c>
      <c r="K7" s="323"/>
    </row>
    <row r="8" spans="2:11" x14ac:dyDescent="0.35">
      <c r="B8" s="396">
        <v>4</v>
      </c>
      <c r="C8" s="396" t="s">
        <v>90</v>
      </c>
      <c r="D8" s="396" t="s">
        <v>96</v>
      </c>
      <c r="E8" s="396" t="s">
        <v>353</v>
      </c>
      <c r="F8" s="396">
        <v>9175000</v>
      </c>
      <c r="G8" s="396">
        <v>25615669.129999999</v>
      </c>
      <c r="H8" s="396">
        <v>1</v>
      </c>
      <c r="I8" s="396"/>
      <c r="J8" s="347">
        <v>3</v>
      </c>
      <c r="K8" s="323"/>
    </row>
    <row r="9" spans="2:11" x14ac:dyDescent="0.35">
      <c r="B9" s="396">
        <v>4</v>
      </c>
      <c r="C9" s="396" t="s">
        <v>90</v>
      </c>
      <c r="D9" s="396" t="s">
        <v>96</v>
      </c>
      <c r="E9" s="396" t="s">
        <v>71</v>
      </c>
      <c r="F9" s="396">
        <v>9280000</v>
      </c>
      <c r="G9" s="396">
        <v>22124000</v>
      </c>
      <c r="H9" s="396">
        <v>1</v>
      </c>
      <c r="I9" s="396"/>
      <c r="J9" s="347">
        <v>1</v>
      </c>
      <c r="K9" s="323"/>
    </row>
    <row r="10" spans="2:11" x14ac:dyDescent="0.35">
      <c r="B10" s="396">
        <v>4</v>
      </c>
      <c r="C10" s="396" t="s">
        <v>90</v>
      </c>
      <c r="D10" s="396" t="s">
        <v>96</v>
      </c>
      <c r="E10" s="396" t="s">
        <v>570</v>
      </c>
      <c r="F10" s="396">
        <v>9300000</v>
      </c>
      <c r="G10" s="396">
        <v>9550000</v>
      </c>
      <c r="H10" s="396">
        <v>1</v>
      </c>
      <c r="I10" s="396"/>
      <c r="J10" s="347">
        <v>2</v>
      </c>
      <c r="K10" s="323"/>
    </row>
    <row r="11" spans="2:11" x14ac:dyDescent="0.35">
      <c r="B11" s="396">
        <v>4</v>
      </c>
      <c r="C11" s="396" t="s">
        <v>90</v>
      </c>
      <c r="D11" s="396" t="s">
        <v>96</v>
      </c>
      <c r="E11" s="396" t="s">
        <v>519</v>
      </c>
      <c r="F11" s="396">
        <v>9300000</v>
      </c>
      <c r="G11" s="396">
        <v>9550000</v>
      </c>
      <c r="H11" s="396">
        <v>1</v>
      </c>
      <c r="I11" s="396"/>
      <c r="J11" s="347">
        <v>1</v>
      </c>
      <c r="K11" s="323"/>
    </row>
    <row r="12" spans="2:11" x14ac:dyDescent="0.35">
      <c r="B12" s="396">
        <v>4</v>
      </c>
      <c r="C12" s="396" t="s">
        <v>11</v>
      </c>
      <c r="D12" s="396" t="s">
        <v>91</v>
      </c>
      <c r="E12" s="396" t="s">
        <v>289</v>
      </c>
      <c r="F12" s="396">
        <v>9300000</v>
      </c>
      <c r="G12" s="396">
        <v>9500000</v>
      </c>
      <c r="H12" s="396">
        <v>1</v>
      </c>
      <c r="I12" s="396"/>
      <c r="J12" s="347">
        <v>4</v>
      </c>
      <c r="K12" s="323"/>
    </row>
    <row r="13" spans="2:11" x14ac:dyDescent="0.35">
      <c r="B13" s="396">
        <v>4</v>
      </c>
      <c r="C13" s="396" t="s">
        <v>11</v>
      </c>
      <c r="D13" s="396" t="s">
        <v>72</v>
      </c>
      <c r="E13" s="396" t="s">
        <v>72</v>
      </c>
      <c r="F13" s="396">
        <v>9300000</v>
      </c>
      <c r="G13" s="396">
        <v>9500000</v>
      </c>
      <c r="H13" s="396">
        <v>1</v>
      </c>
      <c r="I13" s="396"/>
      <c r="J13" s="347">
        <v>1</v>
      </c>
      <c r="K13" s="323"/>
    </row>
    <row r="14" spans="2:11" x14ac:dyDescent="0.35">
      <c r="B14" s="396">
        <v>4</v>
      </c>
      <c r="C14" s="396" t="s">
        <v>11</v>
      </c>
      <c r="D14" s="396" t="s">
        <v>80</v>
      </c>
      <c r="E14" s="396" t="s">
        <v>86</v>
      </c>
      <c r="F14" s="396">
        <v>13368000</v>
      </c>
      <c r="G14" s="396">
        <v>14150000</v>
      </c>
      <c r="H14" s="396">
        <v>1</v>
      </c>
      <c r="I14" s="396"/>
      <c r="J14" s="347">
        <v>1</v>
      </c>
      <c r="K14" s="323"/>
    </row>
    <row r="15" spans="2:11" x14ac:dyDescent="0.35">
      <c r="B15" s="396">
        <v>4</v>
      </c>
      <c r="C15" s="396" t="s">
        <v>11</v>
      </c>
      <c r="D15" s="396" t="s">
        <v>80</v>
      </c>
      <c r="E15" s="396" t="s">
        <v>81</v>
      </c>
      <c r="F15" s="396">
        <v>9300000</v>
      </c>
      <c r="G15" s="396">
        <v>9550000</v>
      </c>
      <c r="H15" s="396">
        <v>1</v>
      </c>
      <c r="I15" s="396"/>
      <c r="J15" s="347">
        <v>1</v>
      </c>
      <c r="K15" s="323"/>
    </row>
    <row r="16" spans="2:11" x14ac:dyDescent="0.35">
      <c r="B16" s="396">
        <v>4</v>
      </c>
      <c r="C16" s="396" t="s">
        <v>11</v>
      </c>
      <c r="D16" s="396" t="s">
        <v>80</v>
      </c>
      <c r="E16" s="396" t="s">
        <v>87</v>
      </c>
      <c r="F16" s="396">
        <v>9293000</v>
      </c>
      <c r="G16" s="396">
        <v>9500000</v>
      </c>
      <c r="H16" s="396">
        <v>2</v>
      </c>
      <c r="I16" s="396"/>
      <c r="J16" s="347">
        <v>1</v>
      </c>
      <c r="K16" s="323"/>
    </row>
    <row r="17" spans="2:11" x14ac:dyDescent="0.35">
      <c r="B17" s="396">
        <v>4</v>
      </c>
      <c r="C17" s="396" t="s">
        <v>11</v>
      </c>
      <c r="D17" s="396" t="s">
        <v>80</v>
      </c>
      <c r="E17" s="396" t="s">
        <v>322</v>
      </c>
      <c r="F17" s="396">
        <v>9300000</v>
      </c>
      <c r="G17" s="396">
        <v>9500000</v>
      </c>
      <c r="H17" s="396">
        <v>2</v>
      </c>
      <c r="I17" s="396"/>
      <c r="J17" s="347">
        <v>1</v>
      </c>
      <c r="K17" s="323"/>
    </row>
    <row r="18" spans="2:11" x14ac:dyDescent="0.35">
      <c r="B18" s="396">
        <v>4</v>
      </c>
      <c r="C18" s="396" t="s">
        <v>11</v>
      </c>
      <c r="D18" s="396" t="s">
        <v>80</v>
      </c>
      <c r="E18" s="396" t="s">
        <v>88</v>
      </c>
      <c r="F18" s="396">
        <v>9186333.3333333302</v>
      </c>
      <c r="G18" s="396">
        <v>12000000</v>
      </c>
      <c r="H18" s="396">
        <v>3</v>
      </c>
      <c r="I18" s="396"/>
      <c r="J18" s="347">
        <v>1</v>
      </c>
      <c r="K18" s="323"/>
    </row>
    <row r="19" spans="2:11" x14ac:dyDescent="0.35">
      <c r="B19" s="396">
        <v>4</v>
      </c>
      <c r="C19" s="396" t="s">
        <v>11</v>
      </c>
      <c r="D19" s="396" t="s">
        <v>80</v>
      </c>
      <c r="E19" s="396" t="s">
        <v>359</v>
      </c>
      <c r="F19" s="396">
        <v>9293333.3333333302</v>
      </c>
      <c r="G19" s="396">
        <v>9500000</v>
      </c>
      <c r="H19" s="396">
        <v>3</v>
      </c>
      <c r="I19" s="396"/>
      <c r="J19" s="347">
        <v>2</v>
      </c>
      <c r="K19" s="323"/>
    </row>
    <row r="20" spans="2:11" x14ac:dyDescent="0.35">
      <c r="B20" s="396">
        <v>4</v>
      </c>
      <c r="C20" s="396" t="s">
        <v>11</v>
      </c>
      <c r="D20" s="396" t="s">
        <v>80</v>
      </c>
      <c r="E20" s="396" t="s">
        <v>360</v>
      </c>
      <c r="F20" s="396">
        <v>9300000</v>
      </c>
      <c r="G20" s="396">
        <v>9500000</v>
      </c>
      <c r="H20" s="396">
        <v>1</v>
      </c>
      <c r="I20" s="396"/>
      <c r="J20" s="347">
        <v>1</v>
      </c>
      <c r="K20" s="323"/>
    </row>
    <row r="21" spans="2:11" x14ac:dyDescent="0.35">
      <c r="B21" s="396">
        <v>4</v>
      </c>
      <c r="C21" s="396" t="s">
        <v>11</v>
      </c>
      <c r="D21" s="396" t="s">
        <v>80</v>
      </c>
      <c r="E21" s="396" t="s">
        <v>361</v>
      </c>
      <c r="F21" s="396">
        <v>9280000</v>
      </c>
      <c r="G21" s="396">
        <v>9500000</v>
      </c>
      <c r="H21" s="396">
        <v>1</v>
      </c>
      <c r="I21" s="396"/>
      <c r="J21" s="347">
        <v>1</v>
      </c>
      <c r="K21" s="323"/>
    </row>
    <row r="22" spans="2:11" x14ac:dyDescent="0.35">
      <c r="B22" s="396">
        <v>4</v>
      </c>
      <c r="C22" s="396" t="s">
        <v>11</v>
      </c>
      <c r="D22" s="396" t="s">
        <v>80</v>
      </c>
      <c r="E22" s="396" t="s">
        <v>89</v>
      </c>
      <c r="F22" s="396">
        <v>9286666.6666666698</v>
      </c>
      <c r="G22" s="396">
        <v>9533333.3333333302</v>
      </c>
      <c r="H22" s="396">
        <v>3</v>
      </c>
      <c r="I22" s="396"/>
      <c r="J22" s="347">
        <v>1</v>
      </c>
      <c r="K22" s="323"/>
    </row>
    <row r="23" spans="2:11" x14ac:dyDescent="0.35">
      <c r="B23" s="396">
        <v>4</v>
      </c>
      <c r="C23" s="396" t="s">
        <v>11</v>
      </c>
      <c r="D23" s="396" t="s">
        <v>74</v>
      </c>
      <c r="E23" s="396" t="s">
        <v>74</v>
      </c>
      <c r="F23" s="396">
        <v>9218166.6666666698</v>
      </c>
      <c r="G23" s="396">
        <v>9500000</v>
      </c>
      <c r="H23" s="396">
        <v>6</v>
      </c>
      <c r="I23" s="396"/>
      <c r="J23" s="347">
        <v>1</v>
      </c>
      <c r="K23" s="323"/>
    </row>
    <row r="24" spans="2:11" x14ac:dyDescent="0.35">
      <c r="B24" s="396">
        <v>4</v>
      </c>
      <c r="C24" s="396" t="s">
        <v>11</v>
      </c>
      <c r="D24" s="396" t="s">
        <v>74</v>
      </c>
      <c r="E24" s="396" t="s">
        <v>97</v>
      </c>
      <c r="F24" s="396">
        <v>9297375</v>
      </c>
      <c r="G24" s="396">
        <v>9537500</v>
      </c>
      <c r="H24" s="396">
        <v>8</v>
      </c>
      <c r="I24" s="396"/>
      <c r="J24" s="347">
        <v>2</v>
      </c>
      <c r="K24" s="323"/>
    </row>
    <row r="25" spans="2:11" x14ac:dyDescent="0.35">
      <c r="B25" s="396">
        <v>4</v>
      </c>
      <c r="C25" s="396" t="s">
        <v>11</v>
      </c>
      <c r="D25" s="396" t="s">
        <v>74</v>
      </c>
      <c r="E25" s="396" t="s">
        <v>362</v>
      </c>
      <c r="F25" s="396">
        <v>9300000</v>
      </c>
      <c r="G25" s="396">
        <v>9500000</v>
      </c>
      <c r="H25" s="396">
        <v>1</v>
      </c>
      <c r="I25" s="396"/>
      <c r="J25" s="347">
        <v>1</v>
      </c>
      <c r="K25" s="323"/>
    </row>
    <row r="26" spans="2:11" x14ac:dyDescent="0.35">
      <c r="B26" s="396">
        <v>4</v>
      </c>
      <c r="C26" s="396" t="s">
        <v>11</v>
      </c>
      <c r="D26" s="396" t="s">
        <v>74</v>
      </c>
      <c r="E26" s="396" t="s">
        <v>538</v>
      </c>
      <c r="F26" s="396">
        <v>9300000</v>
      </c>
      <c r="G26" s="396">
        <v>9566666.6666666698</v>
      </c>
      <c r="H26" s="396">
        <v>3</v>
      </c>
      <c r="I26" s="396"/>
      <c r="J26" s="347">
        <v>1</v>
      </c>
      <c r="K26" s="323"/>
    </row>
    <row r="27" spans="2:11" x14ac:dyDescent="0.35">
      <c r="B27" s="396">
        <v>4</v>
      </c>
      <c r="C27" s="396" t="s">
        <v>11</v>
      </c>
      <c r="D27" s="396" t="s">
        <v>74</v>
      </c>
      <c r="E27" s="396" t="s">
        <v>324</v>
      </c>
      <c r="F27" s="396">
        <v>9300000</v>
      </c>
      <c r="G27" s="396">
        <v>9500000</v>
      </c>
      <c r="H27" s="396">
        <v>1</v>
      </c>
      <c r="I27" s="396"/>
      <c r="J27" s="347">
        <v>1</v>
      </c>
      <c r="K27" s="323"/>
    </row>
    <row r="28" spans="2:11" x14ac:dyDescent="0.35">
      <c r="B28" s="396">
        <v>4</v>
      </c>
      <c r="C28" s="396" t="s">
        <v>11</v>
      </c>
      <c r="D28" s="396" t="s">
        <v>290</v>
      </c>
      <c r="E28" s="396" t="s">
        <v>290</v>
      </c>
      <c r="F28" s="396">
        <v>9290000</v>
      </c>
      <c r="G28" s="396">
        <v>9500000</v>
      </c>
      <c r="H28" s="396">
        <v>2</v>
      </c>
      <c r="I28" s="396"/>
      <c r="J28" s="347">
        <v>1</v>
      </c>
      <c r="K28" s="323"/>
    </row>
    <row r="29" spans="2:11" x14ac:dyDescent="0.35">
      <c r="B29" s="396">
        <v>4</v>
      </c>
      <c r="C29" s="396" t="s">
        <v>11</v>
      </c>
      <c r="D29" s="396" t="s">
        <v>290</v>
      </c>
      <c r="E29" s="396" t="s">
        <v>364</v>
      </c>
      <c r="F29" s="396">
        <v>13950000</v>
      </c>
      <c r="G29" s="396">
        <v>14150000</v>
      </c>
      <c r="H29" s="396">
        <v>1</v>
      </c>
      <c r="I29" s="396"/>
      <c r="J29" s="347">
        <v>4</v>
      </c>
      <c r="K29" s="323"/>
    </row>
    <row r="30" spans="2:11" x14ac:dyDescent="0.35">
      <c r="B30" s="396">
        <v>4</v>
      </c>
      <c r="C30" s="396" t="s">
        <v>11</v>
      </c>
      <c r="D30" s="396" t="s">
        <v>85</v>
      </c>
      <c r="E30" s="396" t="s">
        <v>400</v>
      </c>
      <c r="F30" s="396">
        <v>9300000</v>
      </c>
      <c r="G30" s="396">
        <v>9500000</v>
      </c>
      <c r="H30" s="396">
        <v>1</v>
      </c>
      <c r="I30" s="396"/>
      <c r="J30" s="347">
        <v>1</v>
      </c>
      <c r="K30" s="323"/>
    </row>
    <row r="31" spans="2:11" x14ac:dyDescent="0.35">
      <c r="B31" s="396">
        <v>4</v>
      </c>
      <c r="C31" s="396" t="s">
        <v>11</v>
      </c>
      <c r="D31" s="396" t="s">
        <v>85</v>
      </c>
      <c r="E31" s="396" t="s">
        <v>331</v>
      </c>
      <c r="F31" s="396">
        <v>9300000</v>
      </c>
      <c r="G31" s="396">
        <v>9500000</v>
      </c>
      <c r="H31" s="396">
        <v>1</v>
      </c>
      <c r="I31" s="396"/>
      <c r="J31" s="347">
        <v>1</v>
      </c>
      <c r="K31" s="323"/>
    </row>
    <row r="32" spans="2:11" x14ac:dyDescent="0.35">
      <c r="B32" s="396">
        <v>4</v>
      </c>
      <c r="C32" s="396" t="s">
        <v>11</v>
      </c>
      <c r="D32" s="396" t="s">
        <v>365</v>
      </c>
      <c r="E32" s="396" t="s">
        <v>365</v>
      </c>
      <c r="F32" s="396">
        <v>9300000</v>
      </c>
      <c r="G32" s="396">
        <v>9500000</v>
      </c>
      <c r="H32" s="396">
        <v>1</v>
      </c>
      <c r="I32" s="396"/>
      <c r="J32" s="347">
        <v>1</v>
      </c>
      <c r="K32" s="323"/>
    </row>
    <row r="33" spans="2:11" x14ac:dyDescent="0.35">
      <c r="B33" s="396">
        <v>4</v>
      </c>
      <c r="C33" s="396" t="s">
        <v>11</v>
      </c>
      <c r="D33" s="396" t="s">
        <v>365</v>
      </c>
      <c r="E33" s="396" t="s">
        <v>515</v>
      </c>
      <c r="F33" s="396">
        <v>9300000</v>
      </c>
      <c r="G33" s="396">
        <v>9500000</v>
      </c>
      <c r="H33" s="396">
        <v>1</v>
      </c>
      <c r="I33" s="396"/>
      <c r="J33" s="347">
        <v>1</v>
      </c>
      <c r="K33" s="323"/>
    </row>
    <row r="34" spans="2:11" x14ac:dyDescent="0.35">
      <c r="B34" s="396">
        <v>4</v>
      </c>
      <c r="C34" s="396" t="s">
        <v>12</v>
      </c>
      <c r="D34" s="396" t="s">
        <v>12</v>
      </c>
      <c r="E34" s="396" t="s">
        <v>505</v>
      </c>
      <c r="F34" s="396">
        <v>9300000</v>
      </c>
      <c r="G34" s="396">
        <v>9500000</v>
      </c>
      <c r="H34" s="396">
        <v>1</v>
      </c>
      <c r="I34" s="396"/>
      <c r="J34" s="347">
        <v>1</v>
      </c>
      <c r="K34" s="323"/>
    </row>
    <row r="35" spans="2:11" x14ac:dyDescent="0.35">
      <c r="B35" s="396">
        <v>4</v>
      </c>
      <c r="C35" s="396" t="s">
        <v>12</v>
      </c>
      <c r="D35" s="396" t="s">
        <v>250</v>
      </c>
      <c r="E35" s="396" t="s">
        <v>250</v>
      </c>
      <c r="F35" s="396">
        <v>9221000</v>
      </c>
      <c r="G35" s="396">
        <v>9500000</v>
      </c>
      <c r="H35" s="396">
        <v>1</v>
      </c>
      <c r="I35" s="396"/>
      <c r="J35" s="347">
        <v>1</v>
      </c>
      <c r="K35" s="323"/>
    </row>
    <row r="36" spans="2:11" x14ac:dyDescent="0.35">
      <c r="B36" s="396">
        <v>4</v>
      </c>
      <c r="C36" s="396" t="s">
        <v>12</v>
      </c>
      <c r="D36" s="396" t="s">
        <v>250</v>
      </c>
      <c r="E36" s="396" t="s">
        <v>534</v>
      </c>
      <c r="F36" s="396">
        <v>9293000</v>
      </c>
      <c r="G36" s="396">
        <v>9600000</v>
      </c>
      <c r="H36" s="396">
        <v>1</v>
      </c>
      <c r="I36" s="396"/>
      <c r="J36" s="347">
        <v>1</v>
      </c>
      <c r="K36" s="323"/>
    </row>
    <row r="37" spans="2:11" x14ac:dyDescent="0.35">
      <c r="B37" s="396">
        <v>4</v>
      </c>
      <c r="C37" s="396" t="s">
        <v>12</v>
      </c>
      <c r="D37" s="396" t="s">
        <v>250</v>
      </c>
      <c r="E37" s="396" t="s">
        <v>545</v>
      </c>
      <c r="F37" s="396">
        <v>9300000</v>
      </c>
      <c r="G37" s="396">
        <v>9550000</v>
      </c>
      <c r="H37" s="396">
        <v>1</v>
      </c>
      <c r="I37" s="396"/>
      <c r="J37" s="347">
        <v>1</v>
      </c>
      <c r="K37" s="323"/>
    </row>
    <row r="38" spans="2:11" x14ac:dyDescent="0.35">
      <c r="B38" s="396">
        <v>4</v>
      </c>
      <c r="C38" s="396" t="s">
        <v>12</v>
      </c>
      <c r="D38" s="396" t="s">
        <v>250</v>
      </c>
      <c r="E38" s="396" t="s">
        <v>421</v>
      </c>
      <c r="F38" s="396">
        <v>8679000</v>
      </c>
      <c r="G38" s="396">
        <v>41161666.666666701</v>
      </c>
      <c r="H38" s="396">
        <v>3</v>
      </c>
      <c r="I38" s="396"/>
      <c r="J38" s="347">
        <v>1</v>
      </c>
      <c r="K38" s="323"/>
    </row>
    <row r="39" spans="2:11" x14ac:dyDescent="0.35">
      <c r="B39" s="396">
        <v>4</v>
      </c>
      <c r="C39" s="396" t="s">
        <v>12</v>
      </c>
      <c r="D39" s="396" t="s">
        <v>506</v>
      </c>
      <c r="E39" s="396" t="s">
        <v>549</v>
      </c>
      <c r="F39" s="396">
        <v>9085000</v>
      </c>
      <c r="G39" s="396">
        <v>9285000</v>
      </c>
      <c r="H39" s="396">
        <v>1</v>
      </c>
      <c r="I39" s="396"/>
      <c r="J39" s="347">
        <v>1</v>
      </c>
      <c r="K39" s="323"/>
    </row>
    <row r="40" spans="2:11" x14ac:dyDescent="0.35">
      <c r="B40" s="396">
        <v>4</v>
      </c>
      <c r="C40" s="396" t="s">
        <v>12</v>
      </c>
      <c r="D40" s="396" t="s">
        <v>75</v>
      </c>
      <c r="E40" s="396" t="s">
        <v>75</v>
      </c>
      <c r="F40" s="396">
        <v>11421000</v>
      </c>
      <c r="G40" s="396">
        <v>11925000</v>
      </c>
      <c r="H40" s="396">
        <v>2</v>
      </c>
      <c r="I40" s="396"/>
      <c r="J40" s="347">
        <v>1</v>
      </c>
      <c r="K40" s="323"/>
    </row>
    <row r="41" spans="2:11" x14ac:dyDescent="0.35">
      <c r="B41" s="396">
        <v>4</v>
      </c>
      <c r="C41" s="396" t="s">
        <v>12</v>
      </c>
      <c r="D41" s="396" t="s">
        <v>75</v>
      </c>
      <c r="E41" s="396" t="s">
        <v>531</v>
      </c>
      <c r="F41" s="396">
        <v>8480000</v>
      </c>
      <c r="G41" s="396">
        <v>8680000</v>
      </c>
      <c r="H41" s="396">
        <v>1</v>
      </c>
      <c r="I41" s="396"/>
      <c r="J41" s="347">
        <v>1</v>
      </c>
      <c r="K41" s="323"/>
    </row>
    <row r="42" spans="2:11" x14ac:dyDescent="0.35">
      <c r="B42" s="396">
        <v>4</v>
      </c>
      <c r="C42" s="396" t="s">
        <v>12</v>
      </c>
      <c r="D42" s="396" t="s">
        <v>75</v>
      </c>
      <c r="E42" s="396" t="s">
        <v>539</v>
      </c>
      <c r="F42" s="396">
        <v>9300000</v>
      </c>
      <c r="G42" s="396">
        <v>9500000</v>
      </c>
      <c r="H42" s="396">
        <v>1</v>
      </c>
      <c r="I42" s="396"/>
      <c r="J42" s="347">
        <v>2</v>
      </c>
      <c r="K42" s="323"/>
    </row>
    <row r="43" spans="2:11" x14ac:dyDescent="0.35">
      <c r="B43" s="396">
        <v>4</v>
      </c>
      <c r="C43" s="396" t="s">
        <v>12</v>
      </c>
      <c r="D43" s="396" t="s">
        <v>335</v>
      </c>
      <c r="E43" s="396" t="s">
        <v>543</v>
      </c>
      <c r="F43" s="396">
        <v>4594000</v>
      </c>
      <c r="G43" s="396">
        <v>9600000</v>
      </c>
      <c r="H43" s="396">
        <v>2</v>
      </c>
      <c r="I43" s="396"/>
      <c r="J43" s="347">
        <v>1</v>
      </c>
      <c r="K43" s="323"/>
    </row>
    <row r="44" spans="2:11" x14ac:dyDescent="0.35">
      <c r="B44" s="396">
        <v>4</v>
      </c>
      <c r="C44" s="396" t="s">
        <v>13</v>
      </c>
      <c r="D44" s="396" t="s">
        <v>93</v>
      </c>
      <c r="E44" s="396" t="s">
        <v>371</v>
      </c>
      <c r="F44" s="396">
        <v>9300000</v>
      </c>
      <c r="G44" s="396">
        <v>9533333.3333333302</v>
      </c>
      <c r="H44" s="396">
        <v>3</v>
      </c>
      <c r="I44" s="396"/>
      <c r="J44" s="347">
        <v>1</v>
      </c>
      <c r="K44" s="323"/>
    </row>
    <row r="45" spans="2:11" x14ac:dyDescent="0.35">
      <c r="B45" s="396">
        <v>4</v>
      </c>
      <c r="C45" s="396" t="s">
        <v>13</v>
      </c>
      <c r="D45" s="396" t="s">
        <v>93</v>
      </c>
      <c r="E45" s="396" t="s">
        <v>308</v>
      </c>
      <c r="F45" s="396">
        <v>9300000</v>
      </c>
      <c r="G45" s="396">
        <v>9500000</v>
      </c>
      <c r="H45" s="396">
        <v>1</v>
      </c>
      <c r="I45" s="396"/>
      <c r="J45" s="347">
        <v>1</v>
      </c>
      <c r="K45" s="323"/>
    </row>
    <row r="46" spans="2:11" x14ac:dyDescent="0.35">
      <c r="B46" s="396">
        <v>4</v>
      </c>
      <c r="C46" s="396" t="s">
        <v>13</v>
      </c>
      <c r="D46" s="396" t="s">
        <v>93</v>
      </c>
      <c r="E46" s="396" t="s">
        <v>294</v>
      </c>
      <c r="F46" s="396">
        <v>10247000</v>
      </c>
      <c r="G46" s="396">
        <v>10532000</v>
      </c>
      <c r="H46" s="396">
        <v>4</v>
      </c>
      <c r="I46" s="396"/>
      <c r="J46" s="347">
        <v>2</v>
      </c>
      <c r="K46" s="323"/>
    </row>
    <row r="47" spans="2:11" x14ac:dyDescent="0.35">
      <c r="B47" s="396">
        <v>4</v>
      </c>
      <c r="C47" s="396" t="s">
        <v>63</v>
      </c>
      <c r="D47" s="396" t="s">
        <v>288</v>
      </c>
      <c r="E47" s="396" t="s">
        <v>288</v>
      </c>
      <c r="F47" s="396">
        <v>9300000</v>
      </c>
      <c r="G47" s="396">
        <v>9500000</v>
      </c>
      <c r="H47" s="396">
        <v>1</v>
      </c>
      <c r="I47" s="396"/>
      <c r="J47" s="347">
        <v>1</v>
      </c>
      <c r="K47" s="323"/>
    </row>
    <row r="48" spans="2:11" x14ac:dyDescent="0.35">
      <c r="B48" s="396">
        <v>4</v>
      </c>
      <c r="C48" s="396" t="s">
        <v>63</v>
      </c>
      <c r="D48" s="396" t="s">
        <v>76</v>
      </c>
      <c r="E48" s="396" t="s">
        <v>544</v>
      </c>
      <c r="F48" s="396">
        <v>9227000</v>
      </c>
      <c r="G48" s="396">
        <v>9500000</v>
      </c>
      <c r="H48" s="396">
        <v>1</v>
      </c>
      <c r="I48" s="396"/>
      <c r="J48" s="347">
        <v>1</v>
      </c>
      <c r="K48" s="323"/>
    </row>
    <row r="49" spans="2:11" x14ac:dyDescent="0.35">
      <c r="B49" s="396">
        <v>4</v>
      </c>
      <c r="C49" s="396" t="s">
        <v>63</v>
      </c>
      <c r="D49" s="396" t="s">
        <v>375</v>
      </c>
      <c r="E49" s="396" t="s">
        <v>375</v>
      </c>
      <c r="F49" s="396">
        <v>9300000</v>
      </c>
      <c r="G49" s="396">
        <v>9500000</v>
      </c>
      <c r="H49" s="396">
        <v>1</v>
      </c>
      <c r="I49" s="396"/>
      <c r="J49" s="347">
        <v>1</v>
      </c>
      <c r="K49" s="323"/>
    </row>
    <row r="50" spans="2:11" x14ac:dyDescent="0.35">
      <c r="B50" s="396">
        <v>4</v>
      </c>
      <c r="C50" s="396" t="s">
        <v>63</v>
      </c>
      <c r="D50" s="396" t="s">
        <v>375</v>
      </c>
      <c r="E50" s="396" t="s">
        <v>482</v>
      </c>
      <c r="F50" s="396">
        <v>9277000</v>
      </c>
      <c r="G50" s="396">
        <v>9500000</v>
      </c>
      <c r="H50" s="396">
        <v>2</v>
      </c>
      <c r="I50" s="396"/>
      <c r="J50" s="347">
        <v>4</v>
      </c>
      <c r="K50" s="323"/>
    </row>
    <row r="51" spans="2:11" x14ac:dyDescent="0.35">
      <c r="B51" s="396">
        <v>4</v>
      </c>
      <c r="C51" s="396" t="s">
        <v>63</v>
      </c>
      <c r="D51" s="396" t="s">
        <v>422</v>
      </c>
      <c r="E51" s="396" t="s">
        <v>422</v>
      </c>
      <c r="F51" s="396">
        <v>9300000</v>
      </c>
      <c r="G51" s="396">
        <v>9500000</v>
      </c>
      <c r="H51" s="396">
        <v>1</v>
      </c>
      <c r="I51" s="396"/>
      <c r="J51" s="347">
        <v>1</v>
      </c>
      <c r="K51" s="323"/>
    </row>
    <row r="52" spans="2:11" x14ac:dyDescent="0.35">
      <c r="B52" s="396">
        <v>4</v>
      </c>
      <c r="C52" s="396" t="s">
        <v>63</v>
      </c>
      <c r="D52" s="396" t="s">
        <v>517</v>
      </c>
      <c r="E52" s="396" t="s">
        <v>517</v>
      </c>
      <c r="F52" s="396">
        <v>9300000</v>
      </c>
      <c r="G52" s="396">
        <v>9500000</v>
      </c>
      <c r="H52" s="396">
        <v>1</v>
      </c>
      <c r="I52" s="396"/>
      <c r="J52" s="347">
        <v>1</v>
      </c>
      <c r="K52" s="323"/>
    </row>
    <row r="53" spans="2:11" x14ac:dyDescent="0.35">
      <c r="B53" s="396">
        <v>4</v>
      </c>
      <c r="C53" s="396" t="s">
        <v>64</v>
      </c>
      <c r="D53" s="396" t="s">
        <v>64</v>
      </c>
      <c r="E53" s="396" t="s">
        <v>330</v>
      </c>
      <c r="F53" s="396">
        <v>11625000</v>
      </c>
      <c r="G53" s="396">
        <v>11825000</v>
      </c>
      <c r="H53" s="396">
        <v>2</v>
      </c>
      <c r="I53" s="396"/>
      <c r="J53" s="347">
        <v>1</v>
      </c>
      <c r="K53" s="323"/>
    </row>
    <row r="54" spans="2:11" x14ac:dyDescent="0.35">
      <c r="B54" s="396">
        <v>4</v>
      </c>
      <c r="C54" s="396" t="s">
        <v>64</v>
      </c>
      <c r="D54" s="396" t="s">
        <v>62</v>
      </c>
      <c r="E54" s="396" t="s">
        <v>377</v>
      </c>
      <c r="F54" s="396">
        <v>9300000</v>
      </c>
      <c r="G54" s="396">
        <v>9500000</v>
      </c>
      <c r="H54" s="396">
        <v>1</v>
      </c>
      <c r="I54" s="396"/>
      <c r="J54" s="347">
        <v>1</v>
      </c>
      <c r="K54" s="323"/>
    </row>
    <row r="55" spans="2:11" ht="18" customHeight="1" x14ac:dyDescent="0.35">
      <c r="B55" s="396">
        <v>4</v>
      </c>
      <c r="C55" s="396" t="s">
        <v>64</v>
      </c>
      <c r="D55" s="396" t="s">
        <v>62</v>
      </c>
      <c r="E55" s="396" t="s">
        <v>477</v>
      </c>
      <c r="F55" s="396">
        <v>13950000</v>
      </c>
      <c r="G55" s="396">
        <v>14150000</v>
      </c>
      <c r="H55" s="396">
        <v>1</v>
      </c>
      <c r="I55" s="396"/>
      <c r="J55" s="347">
        <v>1</v>
      </c>
      <c r="K55" s="323"/>
    </row>
    <row r="56" spans="2:11" x14ac:dyDescent="0.35">
      <c r="B56" s="396">
        <v>4</v>
      </c>
      <c r="C56" s="396" t="s">
        <v>64</v>
      </c>
      <c r="D56" s="396" t="s">
        <v>62</v>
      </c>
      <c r="E56" s="396" t="s">
        <v>571</v>
      </c>
      <c r="F56" s="396">
        <v>9300000</v>
      </c>
      <c r="G56" s="396">
        <v>9500000</v>
      </c>
      <c r="H56" s="396">
        <v>1</v>
      </c>
      <c r="I56" s="396"/>
      <c r="J56" s="347">
        <v>1</v>
      </c>
      <c r="K56" s="323"/>
    </row>
    <row r="57" spans="2:11" x14ac:dyDescent="0.35">
      <c r="B57" s="396">
        <v>4</v>
      </c>
      <c r="C57" s="396" t="s">
        <v>64</v>
      </c>
      <c r="D57" s="396" t="s">
        <v>62</v>
      </c>
      <c r="E57" s="396" t="s">
        <v>378</v>
      </c>
      <c r="F57" s="396">
        <v>9300000</v>
      </c>
      <c r="G57" s="396">
        <v>9550000</v>
      </c>
      <c r="H57" s="396">
        <v>1</v>
      </c>
      <c r="I57" s="396"/>
      <c r="J57" s="347">
        <v>1</v>
      </c>
      <c r="K57" s="323"/>
    </row>
    <row r="58" spans="2:11" x14ac:dyDescent="0.35">
      <c r="B58" s="396">
        <v>4</v>
      </c>
      <c r="C58" s="396" t="s">
        <v>64</v>
      </c>
      <c r="D58" s="396" t="s">
        <v>425</v>
      </c>
      <c r="E58" s="396" t="s">
        <v>426</v>
      </c>
      <c r="F58" s="396">
        <v>7657000</v>
      </c>
      <c r="G58" s="396">
        <v>34507000</v>
      </c>
      <c r="H58" s="396">
        <v>1</v>
      </c>
      <c r="I58" s="396"/>
      <c r="J58" s="347">
        <v>1</v>
      </c>
      <c r="K58" s="323"/>
    </row>
    <row r="59" spans="2:11" x14ac:dyDescent="0.35">
      <c r="B59" s="396">
        <v>4</v>
      </c>
      <c r="C59" s="396" t="s">
        <v>64</v>
      </c>
      <c r="D59" s="396" t="s">
        <v>65</v>
      </c>
      <c r="E59" s="396" t="s">
        <v>522</v>
      </c>
      <c r="F59" s="396">
        <v>9001000</v>
      </c>
      <c r="G59" s="396">
        <v>28201000</v>
      </c>
      <c r="H59" s="396">
        <v>1</v>
      </c>
      <c r="I59" s="396"/>
      <c r="J59" s="347">
        <v>1</v>
      </c>
      <c r="K59" s="323"/>
    </row>
    <row r="60" spans="2:11" x14ac:dyDescent="0.35">
      <c r="B60" s="396">
        <v>4</v>
      </c>
      <c r="C60" s="396" t="s">
        <v>64</v>
      </c>
      <c r="D60" s="396" t="s">
        <v>65</v>
      </c>
      <c r="E60" s="396" t="s">
        <v>379</v>
      </c>
      <c r="F60" s="396">
        <v>9300000</v>
      </c>
      <c r="G60" s="396">
        <v>9500000</v>
      </c>
      <c r="H60" s="396">
        <v>1</v>
      </c>
      <c r="I60" s="396"/>
      <c r="J60" s="347">
        <v>1</v>
      </c>
      <c r="K60" s="323"/>
    </row>
    <row r="61" spans="2:11" x14ac:dyDescent="0.35">
      <c r="B61" s="396">
        <v>4</v>
      </c>
      <c r="C61" s="396" t="s">
        <v>64</v>
      </c>
      <c r="D61" s="396" t="s">
        <v>65</v>
      </c>
      <c r="E61" s="396" t="s">
        <v>380</v>
      </c>
      <c r="F61" s="396">
        <v>9300000</v>
      </c>
      <c r="G61" s="396">
        <v>9500000</v>
      </c>
      <c r="H61" s="396">
        <v>2</v>
      </c>
      <c r="I61" s="396"/>
      <c r="J61" s="347">
        <v>1</v>
      </c>
      <c r="K61" s="323"/>
    </row>
    <row r="62" spans="2:11" x14ac:dyDescent="0.35">
      <c r="B62" s="396">
        <v>4</v>
      </c>
      <c r="C62" s="396" t="s">
        <v>64</v>
      </c>
      <c r="D62" s="396" t="s">
        <v>83</v>
      </c>
      <c r="E62" s="396" t="s">
        <v>83</v>
      </c>
      <c r="F62" s="396">
        <v>9300000</v>
      </c>
      <c r="G62" s="396">
        <v>9500000</v>
      </c>
      <c r="H62" s="396">
        <v>1</v>
      </c>
      <c r="I62" s="396"/>
      <c r="J62" s="347">
        <v>2</v>
      </c>
      <c r="K62" s="323"/>
    </row>
    <row r="63" spans="2:11" x14ac:dyDescent="0.35">
      <c r="B63" s="396">
        <v>4</v>
      </c>
      <c r="C63" s="396" t="s">
        <v>64</v>
      </c>
      <c r="D63" s="396" t="s">
        <v>83</v>
      </c>
      <c r="E63" s="396" t="s">
        <v>299</v>
      </c>
      <c r="F63" s="396">
        <v>9270500</v>
      </c>
      <c r="G63" s="396">
        <v>9500000</v>
      </c>
      <c r="H63" s="396">
        <v>2</v>
      </c>
      <c r="I63" s="396"/>
      <c r="J63" s="347">
        <v>1</v>
      </c>
      <c r="K63" s="323"/>
    </row>
    <row r="64" spans="2:11" x14ac:dyDescent="0.35">
      <c r="B64" s="396">
        <v>4</v>
      </c>
      <c r="C64" s="396" t="s">
        <v>64</v>
      </c>
      <c r="D64" s="396" t="s">
        <v>83</v>
      </c>
      <c r="E64" s="396" t="s">
        <v>381</v>
      </c>
      <c r="F64" s="396">
        <v>11625000</v>
      </c>
      <c r="G64" s="396">
        <v>11825000</v>
      </c>
      <c r="H64" s="396">
        <v>2</v>
      </c>
      <c r="I64" s="396"/>
      <c r="J64" s="347">
        <v>1</v>
      </c>
      <c r="K64" s="323"/>
    </row>
    <row r="65" spans="2:11" x14ac:dyDescent="0.35">
      <c r="B65" s="396">
        <v>4</v>
      </c>
      <c r="C65" s="396" t="s">
        <v>64</v>
      </c>
      <c r="D65" s="396" t="s">
        <v>77</v>
      </c>
      <c r="E65" s="396" t="s">
        <v>84</v>
      </c>
      <c r="F65" s="396">
        <v>9300000</v>
      </c>
      <c r="G65" s="396">
        <v>9500000</v>
      </c>
      <c r="H65" s="396">
        <v>1</v>
      </c>
      <c r="I65" s="396"/>
      <c r="J65" s="347">
        <v>1</v>
      </c>
      <c r="K65" s="323"/>
    </row>
    <row r="66" spans="2:11" x14ac:dyDescent="0.35">
      <c r="B66" s="396">
        <v>4</v>
      </c>
      <c r="C66" s="396" t="s">
        <v>64</v>
      </c>
      <c r="D66" s="396" t="s">
        <v>385</v>
      </c>
      <c r="E66" s="396" t="s">
        <v>385</v>
      </c>
      <c r="F66" s="396">
        <v>9276750</v>
      </c>
      <c r="G66" s="396">
        <v>9500000</v>
      </c>
      <c r="H66" s="396">
        <v>4</v>
      </c>
      <c r="I66" s="396"/>
      <c r="J66" s="347">
        <v>1</v>
      </c>
      <c r="K66" s="323"/>
    </row>
    <row r="67" spans="2:11" x14ac:dyDescent="0.35">
      <c r="B67" s="396">
        <v>4</v>
      </c>
      <c r="C67" s="396" t="s">
        <v>64</v>
      </c>
      <c r="D67" s="396" t="s">
        <v>386</v>
      </c>
      <c r="E67" s="396" t="s">
        <v>387</v>
      </c>
      <c r="F67" s="396">
        <v>9241600</v>
      </c>
      <c r="G67" s="396">
        <v>11592000</v>
      </c>
      <c r="H67" s="396">
        <v>5</v>
      </c>
      <c r="I67" s="396"/>
      <c r="J67" s="347">
        <v>1</v>
      </c>
      <c r="K67" s="323"/>
    </row>
    <row r="68" spans="2:11" x14ac:dyDescent="0.35">
      <c r="B68" s="396">
        <v>4</v>
      </c>
      <c r="C68" s="396" t="s">
        <v>64</v>
      </c>
      <c r="D68" s="396" t="s">
        <v>386</v>
      </c>
      <c r="E68" s="396" t="s">
        <v>388</v>
      </c>
      <c r="F68" s="396">
        <v>9300000</v>
      </c>
      <c r="G68" s="396">
        <v>9500000</v>
      </c>
      <c r="H68" s="396">
        <v>1</v>
      </c>
      <c r="I68" s="396"/>
      <c r="J68" s="347">
        <v>1</v>
      </c>
      <c r="K68" s="323"/>
    </row>
    <row r="69" spans="2:11" x14ac:dyDescent="0.35">
      <c r="B69" s="396">
        <v>4</v>
      </c>
      <c r="C69" s="396" t="s">
        <v>64</v>
      </c>
      <c r="D69" s="396" t="s">
        <v>386</v>
      </c>
      <c r="E69" s="396" t="s">
        <v>524</v>
      </c>
      <c r="F69" s="396">
        <v>9300000</v>
      </c>
      <c r="G69" s="396">
        <v>9500000</v>
      </c>
      <c r="H69" s="396">
        <v>2</v>
      </c>
      <c r="I69" s="396"/>
      <c r="J69" s="347">
        <v>1</v>
      </c>
      <c r="K69" s="323"/>
    </row>
    <row r="70" spans="2:11" x14ac:dyDescent="0.35">
      <c r="B70" s="396">
        <v>4</v>
      </c>
      <c r="C70" s="396" t="s">
        <v>64</v>
      </c>
      <c r="D70" s="396" t="s">
        <v>386</v>
      </c>
      <c r="E70" s="396" t="s">
        <v>389</v>
      </c>
      <c r="F70" s="396">
        <v>10230000</v>
      </c>
      <c r="G70" s="396">
        <v>10430000</v>
      </c>
      <c r="H70" s="396">
        <v>5</v>
      </c>
      <c r="I70" s="396"/>
      <c r="J70" s="347">
        <v>1</v>
      </c>
      <c r="K70" s="323"/>
    </row>
    <row r="71" spans="2:11" x14ac:dyDescent="0.35">
      <c r="B71" s="396">
        <v>4</v>
      </c>
      <c r="C71" s="396" t="s">
        <v>64</v>
      </c>
      <c r="D71" s="396" t="s">
        <v>391</v>
      </c>
      <c r="E71" s="396" t="s">
        <v>391</v>
      </c>
      <c r="F71" s="396">
        <v>9280000</v>
      </c>
      <c r="G71" s="396">
        <v>9500000</v>
      </c>
      <c r="H71" s="396">
        <v>1</v>
      </c>
      <c r="I71" s="396"/>
      <c r="J71" s="347">
        <v>1</v>
      </c>
      <c r="K71" s="323"/>
    </row>
    <row r="72" spans="2:11" x14ac:dyDescent="0.35">
      <c r="B72" s="396">
        <v>4</v>
      </c>
      <c r="C72" s="396" t="s">
        <v>92</v>
      </c>
      <c r="D72" s="396" t="s">
        <v>92</v>
      </c>
      <c r="E72" s="396" t="s">
        <v>92</v>
      </c>
      <c r="F72" s="396">
        <v>9240500</v>
      </c>
      <c r="G72" s="396">
        <v>9550000</v>
      </c>
      <c r="H72" s="396">
        <v>2</v>
      </c>
      <c r="I72" s="396"/>
      <c r="J72" s="347">
        <v>2</v>
      </c>
      <c r="K72" s="323"/>
    </row>
    <row r="73" spans="2:11" x14ac:dyDescent="0.35">
      <c r="B73" s="396">
        <v>4</v>
      </c>
      <c r="C73" s="396" t="s">
        <v>92</v>
      </c>
      <c r="D73" s="396" t="s">
        <v>92</v>
      </c>
      <c r="E73" s="396" t="s">
        <v>302</v>
      </c>
      <c r="F73" s="396">
        <v>11625000</v>
      </c>
      <c r="G73" s="396">
        <v>12455500</v>
      </c>
      <c r="H73" s="396">
        <v>2</v>
      </c>
      <c r="I73" s="396"/>
      <c r="J73" s="347">
        <v>2</v>
      </c>
      <c r="K73" s="323"/>
    </row>
    <row r="74" spans="2:11" x14ac:dyDescent="0.35">
      <c r="B74" s="396">
        <v>4</v>
      </c>
      <c r="C74" s="396" t="s">
        <v>92</v>
      </c>
      <c r="D74" s="396" t="s">
        <v>92</v>
      </c>
      <c r="E74" s="396" t="s">
        <v>546</v>
      </c>
      <c r="F74" s="396">
        <v>9300000</v>
      </c>
      <c r="G74" s="396">
        <v>9600000</v>
      </c>
      <c r="H74" s="396">
        <v>1</v>
      </c>
      <c r="I74" s="396"/>
      <c r="J74" s="347">
        <v>1</v>
      </c>
      <c r="K74" s="323"/>
    </row>
    <row r="75" spans="2:11" x14ac:dyDescent="0.35">
      <c r="B75" s="396">
        <v>4</v>
      </c>
      <c r="C75" s="396" t="s">
        <v>92</v>
      </c>
      <c r="D75" s="396" t="s">
        <v>92</v>
      </c>
      <c r="E75" s="396" t="s">
        <v>459</v>
      </c>
      <c r="F75" s="396">
        <v>9213500</v>
      </c>
      <c r="G75" s="396">
        <v>16615000</v>
      </c>
      <c r="H75" s="396">
        <v>2</v>
      </c>
      <c r="I75" s="396"/>
      <c r="J75" s="347">
        <v>1</v>
      </c>
      <c r="K75" s="323"/>
    </row>
    <row r="76" spans="2:11" x14ac:dyDescent="0.35">
      <c r="B76" s="396">
        <v>4</v>
      </c>
      <c r="C76" s="396" t="s">
        <v>92</v>
      </c>
      <c r="D76" s="396" t="s">
        <v>94</v>
      </c>
      <c r="E76" s="396" t="s">
        <v>98</v>
      </c>
      <c r="F76" s="396">
        <v>7783000</v>
      </c>
      <c r="G76" s="396">
        <v>9500000</v>
      </c>
      <c r="H76" s="396">
        <v>1</v>
      </c>
      <c r="I76" s="396"/>
      <c r="J76" s="347">
        <v>2</v>
      </c>
      <c r="K76" s="323"/>
    </row>
    <row r="77" spans="2:11" x14ac:dyDescent="0.35">
      <c r="B77" s="396">
        <v>4</v>
      </c>
      <c r="C77" s="396" t="s">
        <v>92</v>
      </c>
      <c r="D77" s="396" t="s">
        <v>94</v>
      </c>
      <c r="E77" s="396" t="s">
        <v>295</v>
      </c>
      <c r="F77" s="396">
        <v>9260000</v>
      </c>
      <c r="G77" s="396">
        <v>9650000</v>
      </c>
      <c r="H77" s="396">
        <v>1</v>
      </c>
      <c r="I77" s="396"/>
      <c r="J77" s="347">
        <v>1</v>
      </c>
      <c r="K77" s="323"/>
    </row>
    <row r="78" spans="2:11" x14ac:dyDescent="0.35">
      <c r="B78" s="396">
        <v>4</v>
      </c>
      <c r="C78" s="396" t="s">
        <v>92</v>
      </c>
      <c r="D78" s="396" t="s">
        <v>94</v>
      </c>
      <c r="E78" s="396" t="s">
        <v>66</v>
      </c>
      <c r="F78" s="396">
        <v>9295285.7142857108</v>
      </c>
      <c r="G78" s="396">
        <v>12065428.571428601</v>
      </c>
      <c r="H78" s="396">
        <v>7</v>
      </c>
      <c r="I78" s="396"/>
      <c r="J78" s="347">
        <v>1</v>
      </c>
      <c r="K78" s="323"/>
    </row>
    <row r="79" spans="2:11" x14ac:dyDescent="0.35">
      <c r="B79" s="396">
        <v>4</v>
      </c>
      <c r="C79" s="396" t="s">
        <v>92</v>
      </c>
      <c r="D79" s="396" t="s">
        <v>94</v>
      </c>
      <c r="E79" s="396" t="s">
        <v>78</v>
      </c>
      <c r="F79" s="396">
        <v>10808333.3333333</v>
      </c>
      <c r="G79" s="396">
        <v>11050000</v>
      </c>
      <c r="H79" s="396">
        <v>3</v>
      </c>
      <c r="I79" s="396"/>
      <c r="J79" s="347">
        <v>1</v>
      </c>
      <c r="K79" s="323"/>
    </row>
    <row r="80" spans="2:11" x14ac:dyDescent="0.35">
      <c r="B80" s="396">
        <v>4</v>
      </c>
      <c r="C80" s="396" t="s">
        <v>92</v>
      </c>
      <c r="D80" s="396" t="s">
        <v>94</v>
      </c>
      <c r="E80" s="396" t="s">
        <v>67</v>
      </c>
      <c r="F80" s="396">
        <v>9276800</v>
      </c>
      <c r="G80" s="396">
        <v>9565000</v>
      </c>
      <c r="H80" s="396">
        <v>5</v>
      </c>
      <c r="I80" s="396"/>
      <c r="J80" s="347">
        <v>5</v>
      </c>
      <c r="K80" s="323"/>
    </row>
    <row r="81" spans="2:11" x14ac:dyDescent="0.35">
      <c r="B81" s="396">
        <v>4</v>
      </c>
      <c r="C81" s="396" t="s">
        <v>92</v>
      </c>
      <c r="D81" s="396" t="s">
        <v>94</v>
      </c>
      <c r="E81" s="396" t="s">
        <v>296</v>
      </c>
      <c r="F81" s="396">
        <v>9300000</v>
      </c>
      <c r="G81" s="396">
        <v>9533333.3333333302</v>
      </c>
      <c r="H81" s="396">
        <v>3</v>
      </c>
      <c r="I81" s="396"/>
      <c r="J81" s="347">
        <v>1</v>
      </c>
      <c r="K81" s="323"/>
    </row>
    <row r="82" spans="2:11" x14ac:dyDescent="0.35">
      <c r="B82" s="396">
        <v>4</v>
      </c>
      <c r="C82" s="396" t="s">
        <v>92</v>
      </c>
      <c r="D82" s="396" t="s">
        <v>68</v>
      </c>
      <c r="E82" s="396" t="s">
        <v>68</v>
      </c>
      <c r="F82" s="396">
        <v>8828000</v>
      </c>
      <c r="G82" s="396">
        <v>9590000</v>
      </c>
      <c r="H82" s="396">
        <v>5</v>
      </c>
      <c r="I82" s="396"/>
      <c r="J82" s="347">
        <v>3</v>
      </c>
      <c r="K82" s="323"/>
    </row>
    <row r="83" spans="2:11" x14ac:dyDescent="0.35">
      <c r="B83" s="396">
        <v>4</v>
      </c>
      <c r="C83" s="396" t="s">
        <v>92</v>
      </c>
      <c r="D83" s="396" t="s">
        <v>68</v>
      </c>
      <c r="E83" s="396" t="s">
        <v>392</v>
      </c>
      <c r="F83" s="396">
        <v>9244000</v>
      </c>
      <c r="G83" s="396">
        <v>9560500</v>
      </c>
      <c r="H83" s="396">
        <v>4</v>
      </c>
      <c r="I83" s="396"/>
      <c r="J83" s="347">
        <v>2</v>
      </c>
      <c r="K83" s="323"/>
    </row>
    <row r="84" spans="2:11" x14ac:dyDescent="0.35">
      <c r="B84" s="396">
        <v>4</v>
      </c>
      <c r="C84" s="396" t="s">
        <v>92</v>
      </c>
      <c r="D84" s="396" t="s">
        <v>68</v>
      </c>
      <c r="E84" s="396" t="s">
        <v>532</v>
      </c>
      <c r="F84" s="396">
        <v>9247000</v>
      </c>
      <c r="G84" s="396">
        <v>9600000</v>
      </c>
      <c r="H84" s="396">
        <v>1</v>
      </c>
      <c r="I84" s="396"/>
      <c r="J84" s="347">
        <v>1</v>
      </c>
      <c r="K84" s="323"/>
    </row>
    <row r="85" spans="2:11" x14ac:dyDescent="0.35">
      <c r="B85" s="396">
        <v>4</v>
      </c>
      <c r="C85" s="396" t="s">
        <v>92</v>
      </c>
      <c r="D85" s="396" t="s">
        <v>68</v>
      </c>
      <c r="E85" s="396" t="s">
        <v>525</v>
      </c>
      <c r="F85" s="396">
        <v>8890000</v>
      </c>
      <c r="G85" s="396">
        <v>9140000</v>
      </c>
      <c r="H85" s="396">
        <v>2</v>
      </c>
      <c r="I85" s="396"/>
      <c r="J85" s="347">
        <v>1</v>
      </c>
      <c r="K85" s="323"/>
    </row>
    <row r="86" spans="2:11" x14ac:dyDescent="0.35">
      <c r="B86" s="396">
        <v>4</v>
      </c>
      <c r="C86" s="396" t="s">
        <v>92</v>
      </c>
      <c r="D86" s="396" t="s">
        <v>68</v>
      </c>
      <c r="E86" s="396" t="s">
        <v>394</v>
      </c>
      <c r="F86" s="396">
        <v>10166666.6666667</v>
      </c>
      <c r="G86" s="396">
        <v>10400000</v>
      </c>
      <c r="H86" s="396">
        <v>3</v>
      </c>
      <c r="I86" s="396"/>
      <c r="J86" s="347">
        <v>2</v>
      </c>
      <c r="K86" s="323"/>
    </row>
    <row r="87" spans="2:11" x14ac:dyDescent="0.35">
      <c r="B87" s="396">
        <v>4</v>
      </c>
      <c r="C87" s="396" t="s">
        <v>92</v>
      </c>
      <c r="D87" s="396" t="s">
        <v>287</v>
      </c>
      <c r="E87" s="396" t="s">
        <v>287</v>
      </c>
      <c r="F87" s="396">
        <v>9300000</v>
      </c>
      <c r="G87" s="396">
        <v>9500000</v>
      </c>
      <c r="H87" s="396">
        <v>1</v>
      </c>
      <c r="I87" s="396"/>
      <c r="J87" s="347">
        <v>1</v>
      </c>
      <c r="K87" s="323"/>
    </row>
    <row r="88" spans="2:11" x14ac:dyDescent="0.35">
      <c r="B88" s="396">
        <v>4</v>
      </c>
      <c r="C88" s="396" t="s">
        <v>92</v>
      </c>
      <c r="D88" s="396" t="s">
        <v>287</v>
      </c>
      <c r="E88" s="396" t="s">
        <v>395</v>
      </c>
      <c r="F88" s="396">
        <v>9195000</v>
      </c>
      <c r="G88" s="396">
        <v>9500000</v>
      </c>
      <c r="H88" s="396">
        <v>1</v>
      </c>
      <c r="I88" s="396"/>
      <c r="J88" s="347">
        <v>1</v>
      </c>
      <c r="K88" s="323"/>
    </row>
    <row r="89" spans="2:11" x14ac:dyDescent="0.35">
      <c r="B89" s="396">
        <v>4</v>
      </c>
      <c r="C89" s="396" t="s">
        <v>92</v>
      </c>
      <c r="D89" s="396" t="s">
        <v>95</v>
      </c>
      <c r="E89" s="396" t="s">
        <v>95</v>
      </c>
      <c r="F89" s="396">
        <v>9128500</v>
      </c>
      <c r="G89" s="396">
        <v>9500000</v>
      </c>
      <c r="H89" s="396">
        <v>2</v>
      </c>
      <c r="I89" s="396"/>
      <c r="J89" s="347">
        <v>1</v>
      </c>
      <c r="K89" s="323"/>
    </row>
    <row r="90" spans="2:11" x14ac:dyDescent="0.35">
      <c r="B90" s="396">
        <v>4</v>
      </c>
      <c r="C90" s="396" t="s">
        <v>92</v>
      </c>
      <c r="D90" s="396" t="s">
        <v>95</v>
      </c>
      <c r="E90" s="396" t="s">
        <v>396</v>
      </c>
      <c r="F90" s="396">
        <v>9300000</v>
      </c>
      <c r="G90" s="396">
        <v>9500000</v>
      </c>
      <c r="H90" s="396">
        <v>1</v>
      </c>
      <c r="I90" s="396"/>
      <c r="J90" s="347">
        <v>1</v>
      </c>
      <c r="K90" s="323"/>
    </row>
    <row r="91" spans="2:11" x14ac:dyDescent="0.35">
      <c r="B91" s="396">
        <v>4</v>
      </c>
      <c r="C91" s="396" t="s">
        <v>92</v>
      </c>
      <c r="D91" s="396" t="s">
        <v>95</v>
      </c>
      <c r="E91" s="396" t="s">
        <v>420</v>
      </c>
      <c r="F91" s="396">
        <v>9208000</v>
      </c>
      <c r="G91" s="396">
        <v>9500000</v>
      </c>
      <c r="H91" s="396">
        <v>1</v>
      </c>
      <c r="I91" s="396"/>
      <c r="J91" s="347">
        <v>1</v>
      </c>
      <c r="K91" s="323"/>
    </row>
    <row r="92" spans="2:11" x14ac:dyDescent="0.35">
      <c r="B92" s="396">
        <v>22</v>
      </c>
      <c r="C92" s="396" t="s">
        <v>90</v>
      </c>
      <c r="D92" s="396" t="s">
        <v>70</v>
      </c>
      <c r="E92" s="396" t="s">
        <v>572</v>
      </c>
      <c r="F92" s="396">
        <v>7406000</v>
      </c>
      <c r="G92" s="396">
        <v>38506000</v>
      </c>
      <c r="H92" s="396">
        <v>1</v>
      </c>
      <c r="I92" s="396"/>
      <c r="J92" s="347">
        <v>1</v>
      </c>
      <c r="K92" s="323"/>
    </row>
    <row r="93" spans="2:11" x14ac:dyDescent="0.35">
      <c r="B93" s="396">
        <v>22</v>
      </c>
      <c r="C93" s="396" t="s">
        <v>90</v>
      </c>
      <c r="D93" s="396" t="s">
        <v>70</v>
      </c>
      <c r="E93" s="396" t="s">
        <v>573</v>
      </c>
      <c r="F93" s="396">
        <v>9182000</v>
      </c>
      <c r="G93" s="396">
        <v>31300000</v>
      </c>
      <c r="H93" s="396">
        <v>1</v>
      </c>
      <c r="I93" s="396"/>
      <c r="J93" s="347">
        <v>1</v>
      </c>
      <c r="K93" s="323"/>
    </row>
    <row r="94" spans="2:11" x14ac:dyDescent="0.35">
      <c r="B94" s="396">
        <v>22</v>
      </c>
      <c r="C94" s="396" t="s">
        <v>90</v>
      </c>
      <c r="D94" s="396" t="s">
        <v>414</v>
      </c>
      <c r="E94" s="396" t="s">
        <v>488</v>
      </c>
      <c r="F94" s="396">
        <v>9241000</v>
      </c>
      <c r="G94" s="396">
        <v>19041000</v>
      </c>
      <c r="H94" s="396">
        <v>1</v>
      </c>
      <c r="I94" s="396"/>
      <c r="J94" s="347">
        <v>1</v>
      </c>
      <c r="K94" s="323"/>
    </row>
    <row r="95" spans="2:11" x14ac:dyDescent="0.35">
      <c r="B95" s="396">
        <v>22</v>
      </c>
      <c r="C95" s="396" t="s">
        <v>90</v>
      </c>
      <c r="D95" s="396" t="s">
        <v>79</v>
      </c>
      <c r="E95" s="396" t="s">
        <v>574</v>
      </c>
      <c r="F95" s="396">
        <v>7699000</v>
      </c>
      <c r="G95" s="396">
        <v>29299000</v>
      </c>
      <c r="H95" s="396">
        <v>1</v>
      </c>
      <c r="I95" s="396"/>
      <c r="J95" s="347">
        <v>8</v>
      </c>
      <c r="K95" s="323"/>
    </row>
    <row r="96" spans="2:11" x14ac:dyDescent="0.35">
      <c r="B96" s="396">
        <v>22</v>
      </c>
      <c r="C96" s="396" t="s">
        <v>90</v>
      </c>
      <c r="D96" s="396" t="s">
        <v>490</v>
      </c>
      <c r="E96" s="396" t="s">
        <v>491</v>
      </c>
      <c r="F96" s="396">
        <v>6356000</v>
      </c>
      <c r="G96" s="396">
        <v>31740000</v>
      </c>
      <c r="H96" s="396">
        <v>1</v>
      </c>
      <c r="I96" s="396"/>
      <c r="J96" s="347">
        <v>1</v>
      </c>
      <c r="K96" s="323"/>
    </row>
    <row r="97" spans="2:11" x14ac:dyDescent="0.35">
      <c r="B97" s="396">
        <v>22</v>
      </c>
      <c r="C97" s="396" t="s">
        <v>90</v>
      </c>
      <c r="D97" s="396" t="s">
        <v>490</v>
      </c>
      <c r="E97" s="396" t="s">
        <v>575</v>
      </c>
      <c r="F97" s="396">
        <v>8287000</v>
      </c>
      <c r="G97" s="396">
        <v>36900000</v>
      </c>
      <c r="H97" s="396">
        <v>1</v>
      </c>
      <c r="I97" s="396"/>
      <c r="J97" s="347">
        <v>1</v>
      </c>
      <c r="K97" s="323"/>
    </row>
    <row r="98" spans="2:11" x14ac:dyDescent="0.35">
      <c r="B98" s="396">
        <v>22</v>
      </c>
      <c r="C98" s="396" t="s">
        <v>90</v>
      </c>
      <c r="D98" s="396" t="s">
        <v>415</v>
      </c>
      <c r="E98" s="396" t="s">
        <v>416</v>
      </c>
      <c r="F98" s="396">
        <v>7280000</v>
      </c>
      <c r="G98" s="396">
        <v>31280000</v>
      </c>
      <c r="H98" s="396">
        <v>1</v>
      </c>
      <c r="I98" s="396"/>
      <c r="J98" s="347">
        <v>1</v>
      </c>
      <c r="K98" s="323"/>
    </row>
    <row r="99" spans="2:11" x14ac:dyDescent="0.35">
      <c r="B99" s="396">
        <v>22</v>
      </c>
      <c r="C99" s="396" t="s">
        <v>90</v>
      </c>
      <c r="D99" s="396" t="s">
        <v>96</v>
      </c>
      <c r="E99" s="396" t="s">
        <v>353</v>
      </c>
      <c r="F99" s="396">
        <v>9085000</v>
      </c>
      <c r="G99" s="396">
        <v>28067822.800000001</v>
      </c>
      <c r="H99" s="396">
        <v>1</v>
      </c>
      <c r="I99" s="396"/>
      <c r="J99" s="347">
        <v>1</v>
      </c>
      <c r="K99" s="323"/>
    </row>
    <row r="100" spans="2:11" x14ac:dyDescent="0.35">
      <c r="B100" s="396">
        <v>22</v>
      </c>
      <c r="C100" s="396" t="s">
        <v>11</v>
      </c>
      <c r="D100" s="396" t="s">
        <v>91</v>
      </c>
      <c r="E100" s="396" t="s">
        <v>401</v>
      </c>
      <c r="F100" s="396">
        <v>6860000</v>
      </c>
      <c r="G100" s="396">
        <v>47600000</v>
      </c>
      <c r="H100" s="396">
        <v>1</v>
      </c>
      <c r="I100" s="396"/>
      <c r="J100" s="347">
        <v>1</v>
      </c>
      <c r="K100" s="323"/>
    </row>
    <row r="101" spans="2:11" x14ac:dyDescent="0.35">
      <c r="B101" s="396">
        <v>22</v>
      </c>
      <c r="C101" s="396" t="s">
        <v>11</v>
      </c>
      <c r="D101" s="396" t="s">
        <v>73</v>
      </c>
      <c r="E101" s="396" t="s">
        <v>576</v>
      </c>
      <c r="F101" s="396">
        <v>7867000</v>
      </c>
      <c r="G101" s="396">
        <v>18470335.370000001</v>
      </c>
      <c r="H101" s="396">
        <v>1</v>
      </c>
      <c r="I101" s="396"/>
      <c r="J101" s="347">
        <v>4</v>
      </c>
      <c r="K101" s="323"/>
    </row>
    <row r="102" spans="2:11" x14ac:dyDescent="0.35">
      <c r="B102" s="396">
        <v>22</v>
      </c>
      <c r="C102" s="396" t="s">
        <v>11</v>
      </c>
      <c r="D102" s="396" t="s">
        <v>428</v>
      </c>
      <c r="E102" s="396" t="s">
        <v>428</v>
      </c>
      <c r="F102" s="396">
        <v>8497000</v>
      </c>
      <c r="G102" s="396">
        <v>36997000</v>
      </c>
      <c r="H102" s="396">
        <v>1</v>
      </c>
      <c r="I102" s="396"/>
      <c r="J102" s="347">
        <v>1</v>
      </c>
      <c r="K102" s="323"/>
    </row>
    <row r="103" spans="2:11" x14ac:dyDescent="0.35">
      <c r="B103" s="396">
        <v>22</v>
      </c>
      <c r="C103" s="396" t="s">
        <v>11</v>
      </c>
      <c r="D103" s="396" t="s">
        <v>80</v>
      </c>
      <c r="E103" s="396" t="s">
        <v>86</v>
      </c>
      <c r="F103" s="396">
        <v>7448000</v>
      </c>
      <c r="G103" s="396">
        <v>23558000</v>
      </c>
      <c r="H103" s="396">
        <v>1</v>
      </c>
      <c r="I103" s="396"/>
      <c r="J103" s="347">
        <v>3</v>
      </c>
      <c r="K103" s="323"/>
    </row>
    <row r="104" spans="2:11" x14ac:dyDescent="0.35">
      <c r="B104" s="396">
        <v>22</v>
      </c>
      <c r="C104" s="396" t="s">
        <v>11</v>
      </c>
      <c r="D104" s="396" t="s">
        <v>80</v>
      </c>
      <c r="E104" s="396" t="s">
        <v>81</v>
      </c>
      <c r="F104" s="396">
        <v>9195000</v>
      </c>
      <c r="G104" s="396">
        <v>21508943.219999999</v>
      </c>
      <c r="H104" s="396">
        <v>1</v>
      </c>
      <c r="I104" s="396"/>
      <c r="J104" s="347">
        <v>1</v>
      </c>
      <c r="K104" s="323"/>
    </row>
    <row r="105" spans="2:11" x14ac:dyDescent="0.35">
      <c r="B105" s="396">
        <v>22</v>
      </c>
      <c r="C105" s="396" t="s">
        <v>12</v>
      </c>
      <c r="D105" s="396" t="s">
        <v>12</v>
      </c>
      <c r="E105" s="396" t="s">
        <v>366</v>
      </c>
      <c r="F105" s="396">
        <v>6650000</v>
      </c>
      <c r="G105" s="396">
        <v>56800000</v>
      </c>
      <c r="H105" s="396">
        <v>1</v>
      </c>
      <c r="I105" s="396"/>
      <c r="J105" s="347">
        <v>2</v>
      </c>
      <c r="K105" s="323"/>
    </row>
    <row r="106" spans="2:11" x14ac:dyDescent="0.35">
      <c r="B106" s="396">
        <v>22</v>
      </c>
      <c r="C106" s="396" t="s">
        <v>12</v>
      </c>
      <c r="D106" s="396" t="s">
        <v>12</v>
      </c>
      <c r="E106" s="396" t="s">
        <v>367</v>
      </c>
      <c r="F106" s="396">
        <v>6776000</v>
      </c>
      <c r="G106" s="396">
        <v>54569000</v>
      </c>
      <c r="H106" s="396">
        <v>1</v>
      </c>
      <c r="I106" s="396"/>
      <c r="J106" s="347">
        <v>1</v>
      </c>
      <c r="K106" s="323"/>
    </row>
    <row r="107" spans="2:11" x14ac:dyDescent="0.35">
      <c r="B107" s="396">
        <v>22</v>
      </c>
      <c r="C107" s="396" t="s">
        <v>12</v>
      </c>
      <c r="D107" s="396" t="s">
        <v>12</v>
      </c>
      <c r="E107" s="396" t="s">
        <v>446</v>
      </c>
      <c r="F107" s="396">
        <v>6860000</v>
      </c>
      <c r="G107" s="396">
        <v>53860000</v>
      </c>
      <c r="H107" s="396">
        <v>1</v>
      </c>
      <c r="I107" s="396"/>
      <c r="J107" s="347">
        <v>1</v>
      </c>
      <c r="K107" s="323"/>
    </row>
    <row r="108" spans="2:11" x14ac:dyDescent="0.35">
      <c r="B108" s="396">
        <v>22</v>
      </c>
      <c r="C108" s="396" t="s">
        <v>12</v>
      </c>
      <c r="D108" s="396" t="s">
        <v>250</v>
      </c>
      <c r="E108" s="396" t="s">
        <v>421</v>
      </c>
      <c r="F108" s="396">
        <v>6356000</v>
      </c>
      <c r="G108" s="396">
        <v>54550000</v>
      </c>
      <c r="H108" s="396">
        <v>1</v>
      </c>
      <c r="I108" s="396"/>
      <c r="J108" s="347">
        <v>1</v>
      </c>
      <c r="K108" s="323"/>
    </row>
    <row r="109" spans="2:11" x14ac:dyDescent="0.35">
      <c r="B109" s="396">
        <v>22</v>
      </c>
      <c r="C109" s="396" t="s">
        <v>12</v>
      </c>
      <c r="D109" s="396" t="s">
        <v>75</v>
      </c>
      <c r="E109" s="396" t="s">
        <v>75</v>
      </c>
      <c r="F109" s="396">
        <v>8497000</v>
      </c>
      <c r="G109" s="396">
        <v>25497000</v>
      </c>
      <c r="H109" s="396">
        <v>1</v>
      </c>
      <c r="I109" s="396"/>
      <c r="J109" s="347">
        <v>1</v>
      </c>
      <c r="K109" s="323"/>
    </row>
    <row r="110" spans="2:11" x14ac:dyDescent="0.35">
      <c r="B110" s="396">
        <v>22</v>
      </c>
      <c r="C110" s="396" t="s">
        <v>12</v>
      </c>
      <c r="D110" s="396" t="s">
        <v>75</v>
      </c>
      <c r="E110" s="396" t="s">
        <v>531</v>
      </c>
      <c r="F110" s="396">
        <v>7657000</v>
      </c>
      <c r="G110" s="396">
        <v>31409000</v>
      </c>
      <c r="H110" s="396">
        <v>1</v>
      </c>
      <c r="I110" s="396"/>
      <c r="J110" s="347">
        <v>10</v>
      </c>
      <c r="K110" s="323"/>
    </row>
    <row r="111" spans="2:11" x14ac:dyDescent="0.35">
      <c r="B111" s="396">
        <v>22</v>
      </c>
      <c r="C111" s="396" t="s">
        <v>12</v>
      </c>
      <c r="D111" s="396" t="s">
        <v>369</v>
      </c>
      <c r="E111" s="396" t="s">
        <v>400</v>
      </c>
      <c r="F111" s="396">
        <v>7112000</v>
      </c>
      <c r="G111" s="396">
        <v>61600000</v>
      </c>
      <c r="H111" s="396">
        <v>1</v>
      </c>
      <c r="I111" s="396"/>
      <c r="J111" s="347">
        <v>40</v>
      </c>
      <c r="K111" s="323"/>
    </row>
    <row r="112" spans="2:11" x14ac:dyDescent="0.35">
      <c r="B112" s="396">
        <v>22</v>
      </c>
      <c r="C112" s="396" t="s">
        <v>12</v>
      </c>
      <c r="D112" s="396" t="s">
        <v>499</v>
      </c>
      <c r="E112" s="396" t="s">
        <v>550</v>
      </c>
      <c r="F112" s="396">
        <v>9043000</v>
      </c>
      <c r="G112" s="396">
        <v>39584000</v>
      </c>
      <c r="H112" s="396">
        <v>1</v>
      </c>
      <c r="I112" s="396"/>
      <c r="J112" s="347">
        <v>2</v>
      </c>
      <c r="K112" s="323"/>
    </row>
    <row r="113" spans="2:11" x14ac:dyDescent="0.35">
      <c r="B113" s="396">
        <v>22</v>
      </c>
      <c r="C113" s="396" t="s">
        <v>13</v>
      </c>
      <c r="D113" s="396" t="s">
        <v>13</v>
      </c>
      <c r="E113" s="396" t="s">
        <v>535</v>
      </c>
      <c r="F113" s="396">
        <v>9234000</v>
      </c>
      <c r="G113" s="396">
        <v>38790000</v>
      </c>
      <c r="H113" s="396">
        <v>1</v>
      </c>
      <c r="I113" s="396"/>
      <c r="J113" s="347">
        <v>2</v>
      </c>
      <c r="K113" s="323"/>
    </row>
    <row r="114" spans="2:11" x14ac:dyDescent="0.35">
      <c r="B114" s="396">
        <v>22</v>
      </c>
      <c r="C114" s="396" t="s">
        <v>63</v>
      </c>
      <c r="D114" s="396" t="s">
        <v>373</v>
      </c>
      <c r="E114" s="396" t="s">
        <v>356</v>
      </c>
      <c r="F114" s="396">
        <v>9260000</v>
      </c>
      <c r="G114" s="396">
        <v>29360000</v>
      </c>
      <c r="H114" s="396">
        <v>1</v>
      </c>
      <c r="I114" s="396"/>
      <c r="J114" s="347">
        <v>2</v>
      </c>
      <c r="K114" s="323"/>
    </row>
    <row r="115" spans="2:11" x14ac:dyDescent="0.35">
      <c r="B115" s="396">
        <v>22</v>
      </c>
      <c r="C115" s="396" t="s">
        <v>64</v>
      </c>
      <c r="D115" s="396" t="s">
        <v>62</v>
      </c>
      <c r="E115" s="396" t="s">
        <v>62</v>
      </c>
      <c r="F115" s="396">
        <v>7238000</v>
      </c>
      <c r="G115" s="396">
        <v>33814703.140000001</v>
      </c>
      <c r="H115" s="396">
        <v>1</v>
      </c>
      <c r="I115" s="396"/>
      <c r="J115" s="347">
        <v>1</v>
      </c>
      <c r="K115" s="323"/>
    </row>
    <row r="116" spans="2:11" x14ac:dyDescent="0.35">
      <c r="B116" s="396">
        <v>22</v>
      </c>
      <c r="C116" s="396" t="s">
        <v>92</v>
      </c>
      <c r="D116" s="396" t="s">
        <v>92</v>
      </c>
      <c r="E116" s="396" t="s">
        <v>92</v>
      </c>
      <c r="F116" s="396">
        <v>6650000</v>
      </c>
      <c r="G116" s="396">
        <v>33150000</v>
      </c>
      <c r="H116" s="396">
        <v>1</v>
      </c>
      <c r="I116" s="396"/>
      <c r="J116" s="347">
        <v>1</v>
      </c>
      <c r="K116" s="323"/>
    </row>
    <row r="117" spans="2:11" x14ac:dyDescent="0.35">
      <c r="B117" s="396">
        <v>22</v>
      </c>
      <c r="C117" s="396" t="s">
        <v>92</v>
      </c>
      <c r="D117" s="396" t="s">
        <v>92</v>
      </c>
      <c r="E117" s="396" t="s">
        <v>302</v>
      </c>
      <c r="F117" s="396">
        <v>6818000</v>
      </c>
      <c r="G117" s="396">
        <v>34489892.840000004</v>
      </c>
      <c r="H117" s="396">
        <v>1</v>
      </c>
      <c r="I117" s="396"/>
      <c r="J117" s="347">
        <v>1</v>
      </c>
      <c r="K117" s="323"/>
    </row>
    <row r="118" spans="2:11" x14ac:dyDescent="0.35">
      <c r="B118" s="396">
        <v>22</v>
      </c>
      <c r="C118" s="396" t="s">
        <v>92</v>
      </c>
      <c r="D118" s="396" t="s">
        <v>68</v>
      </c>
      <c r="E118" s="396" t="s">
        <v>393</v>
      </c>
      <c r="F118" s="396">
        <v>6608000</v>
      </c>
      <c r="G118" s="396">
        <v>37124000</v>
      </c>
      <c r="H118" s="396">
        <v>1</v>
      </c>
      <c r="I118" s="396"/>
      <c r="J118" s="347">
        <v>1</v>
      </c>
      <c r="K118" s="323"/>
    </row>
    <row r="119" spans="2:11" x14ac:dyDescent="0.35">
      <c r="B119" s="396">
        <v>26</v>
      </c>
      <c r="C119" s="396" t="s">
        <v>90</v>
      </c>
      <c r="D119" s="396" t="s">
        <v>90</v>
      </c>
      <c r="E119" s="396" t="s">
        <v>540</v>
      </c>
      <c r="F119" s="396">
        <v>8161000</v>
      </c>
      <c r="G119" s="396">
        <v>42583593.5</v>
      </c>
      <c r="H119" s="396">
        <v>1</v>
      </c>
      <c r="I119" s="396"/>
      <c r="J119" s="347">
        <v>2</v>
      </c>
      <c r="K119" s="323"/>
    </row>
    <row r="120" spans="2:11" x14ac:dyDescent="0.35">
      <c r="B120" s="396">
        <v>26</v>
      </c>
      <c r="C120" s="396" t="s">
        <v>90</v>
      </c>
      <c r="D120" s="396" t="s">
        <v>79</v>
      </c>
      <c r="E120" s="396" t="s">
        <v>574</v>
      </c>
      <c r="F120" s="396">
        <v>9043000</v>
      </c>
      <c r="G120" s="396">
        <v>26876231.16</v>
      </c>
      <c r="H120" s="396">
        <v>1</v>
      </c>
      <c r="I120" s="396"/>
      <c r="J120" s="347">
        <v>2</v>
      </c>
      <c r="K120" s="323"/>
    </row>
    <row r="121" spans="2:11" x14ac:dyDescent="0.35">
      <c r="B121" s="396">
        <v>26</v>
      </c>
      <c r="C121" s="396" t="s">
        <v>11</v>
      </c>
      <c r="D121" s="396" t="s">
        <v>80</v>
      </c>
      <c r="E121" s="396" t="s">
        <v>81</v>
      </c>
      <c r="F121" s="396">
        <v>7154000</v>
      </c>
      <c r="G121" s="396">
        <v>19692636.850000001</v>
      </c>
      <c r="H121" s="396">
        <v>1</v>
      </c>
      <c r="I121" s="396"/>
      <c r="J121" s="347">
        <v>1</v>
      </c>
      <c r="K121" s="323"/>
    </row>
    <row r="122" spans="2:11" x14ac:dyDescent="0.35">
      <c r="B122" s="396">
        <v>26</v>
      </c>
      <c r="C122" s="396" t="s">
        <v>12</v>
      </c>
      <c r="D122" s="396" t="s">
        <v>12</v>
      </c>
      <c r="E122" s="396" t="s">
        <v>367</v>
      </c>
      <c r="F122" s="396">
        <v>8959000</v>
      </c>
      <c r="G122" s="396">
        <v>36966071.68</v>
      </c>
      <c r="H122" s="396">
        <v>1</v>
      </c>
      <c r="I122" s="396"/>
      <c r="K122" s="323"/>
    </row>
    <row r="123" spans="2:11" x14ac:dyDescent="0.35">
      <c r="B123" s="396">
        <v>26</v>
      </c>
      <c r="C123" s="396" t="s">
        <v>12</v>
      </c>
      <c r="D123" s="396" t="s">
        <v>250</v>
      </c>
      <c r="E123" s="396" t="s">
        <v>250</v>
      </c>
      <c r="F123" s="396">
        <v>7783000</v>
      </c>
      <c r="G123" s="396">
        <v>41939744.079999998</v>
      </c>
      <c r="H123" s="396">
        <v>1</v>
      </c>
      <c r="I123" s="396"/>
      <c r="K123" s="323"/>
    </row>
    <row r="124" spans="2:11" x14ac:dyDescent="0.35">
      <c r="B124" s="396">
        <v>26</v>
      </c>
      <c r="C124" s="396" t="s">
        <v>12</v>
      </c>
      <c r="D124" s="396" t="s">
        <v>250</v>
      </c>
      <c r="E124" s="396" t="s">
        <v>421</v>
      </c>
      <c r="F124" s="396">
        <v>8119000</v>
      </c>
      <c r="G124" s="396">
        <v>30868273.260000002</v>
      </c>
      <c r="H124" s="396">
        <v>1</v>
      </c>
      <c r="I124" s="396"/>
      <c r="K124" s="323"/>
    </row>
    <row r="125" spans="2:11" x14ac:dyDescent="0.35">
      <c r="B125" s="396">
        <v>26</v>
      </c>
      <c r="C125" s="396" t="s">
        <v>13</v>
      </c>
      <c r="D125" s="396" t="s">
        <v>449</v>
      </c>
      <c r="E125" s="396" t="s">
        <v>401</v>
      </c>
      <c r="F125" s="396">
        <v>8665000</v>
      </c>
      <c r="G125" s="396">
        <v>49167421.609999999</v>
      </c>
      <c r="H125" s="396">
        <v>1</v>
      </c>
      <c r="I125" s="396"/>
      <c r="K125" s="323"/>
    </row>
    <row r="126" spans="2:11" x14ac:dyDescent="0.35">
      <c r="B126" s="396">
        <v>26</v>
      </c>
      <c r="C126" s="396" t="s">
        <v>63</v>
      </c>
      <c r="D126" s="396" t="s">
        <v>325</v>
      </c>
      <c r="E126" s="396" t="s">
        <v>577</v>
      </c>
      <c r="F126" s="396">
        <v>8497000</v>
      </c>
      <c r="G126" s="396">
        <v>28833047.760000002</v>
      </c>
      <c r="H126" s="396">
        <v>1</v>
      </c>
      <c r="I126" s="396"/>
      <c r="K126" s="323"/>
    </row>
    <row r="127" spans="2:11" x14ac:dyDescent="0.35">
      <c r="B127" s="396">
        <v>26</v>
      </c>
      <c r="C127" s="396" t="s">
        <v>92</v>
      </c>
      <c r="D127" s="396" t="s">
        <v>94</v>
      </c>
      <c r="E127" s="396" t="s">
        <v>295</v>
      </c>
      <c r="F127" s="396">
        <v>9188000</v>
      </c>
      <c r="G127" s="396">
        <v>26951096.300000001</v>
      </c>
      <c r="H127" s="396">
        <v>1</v>
      </c>
      <c r="I127" s="396"/>
      <c r="K127" s="323"/>
    </row>
    <row r="128" spans="2:11" x14ac:dyDescent="0.35">
      <c r="B128" s="396">
        <v>27</v>
      </c>
      <c r="C128" s="396" t="s">
        <v>11</v>
      </c>
      <c r="D128" s="396" t="s">
        <v>11</v>
      </c>
      <c r="E128" s="396" t="s">
        <v>93</v>
      </c>
      <c r="F128" s="396">
        <v>9300000</v>
      </c>
      <c r="G128" s="396">
        <v>9438287</v>
      </c>
      <c r="H128" s="396">
        <v>1</v>
      </c>
      <c r="I128" s="396"/>
      <c r="K128" s="323"/>
    </row>
    <row r="129" spans="2:11" x14ac:dyDescent="0.35">
      <c r="B129" s="396">
        <v>27</v>
      </c>
      <c r="C129" s="396" t="s">
        <v>11</v>
      </c>
      <c r="D129" s="396" t="s">
        <v>91</v>
      </c>
      <c r="E129" s="396" t="s">
        <v>289</v>
      </c>
      <c r="F129" s="396">
        <v>9300000</v>
      </c>
      <c r="G129" s="396">
        <v>9440430</v>
      </c>
      <c r="H129" s="396">
        <v>1</v>
      </c>
      <c r="I129" s="396"/>
      <c r="K129" s="323"/>
    </row>
    <row r="130" spans="2:11" x14ac:dyDescent="0.35">
      <c r="B130" s="396">
        <v>27</v>
      </c>
      <c r="C130" s="396" t="s">
        <v>11</v>
      </c>
      <c r="D130" s="396" t="s">
        <v>80</v>
      </c>
      <c r="E130" s="396" t="s">
        <v>89</v>
      </c>
      <c r="F130" s="396">
        <v>7326000</v>
      </c>
      <c r="G130" s="396">
        <v>13202000</v>
      </c>
      <c r="H130" s="396">
        <v>1</v>
      </c>
      <c r="I130" s="396"/>
      <c r="K130" s="323"/>
    </row>
    <row r="131" spans="2:11" x14ac:dyDescent="0.35">
      <c r="B131" s="396">
        <v>27</v>
      </c>
      <c r="C131" s="396" t="s">
        <v>11</v>
      </c>
      <c r="D131" s="396" t="s">
        <v>74</v>
      </c>
      <c r="E131" s="396" t="s">
        <v>328</v>
      </c>
      <c r="F131" s="396">
        <v>13950000</v>
      </c>
      <c r="G131" s="396">
        <v>14157430.5</v>
      </c>
      <c r="H131" s="396">
        <v>1</v>
      </c>
      <c r="I131" s="396"/>
      <c r="K131" s="323"/>
    </row>
    <row r="132" spans="2:11" x14ac:dyDescent="0.35">
      <c r="B132" s="396">
        <v>27</v>
      </c>
      <c r="C132" s="396" t="s">
        <v>11</v>
      </c>
      <c r="D132" s="396" t="s">
        <v>74</v>
      </c>
      <c r="E132" s="396" t="s">
        <v>363</v>
      </c>
      <c r="F132" s="396">
        <v>8442000</v>
      </c>
      <c r="G132" s="396">
        <v>8590683.3000000007</v>
      </c>
      <c r="H132" s="396">
        <v>1</v>
      </c>
      <c r="I132" s="396"/>
      <c r="K132" s="323"/>
    </row>
    <row r="133" spans="2:11" x14ac:dyDescent="0.35">
      <c r="B133" s="396">
        <v>27</v>
      </c>
      <c r="C133" s="396" t="s">
        <v>11</v>
      </c>
      <c r="D133" s="396" t="s">
        <v>74</v>
      </c>
      <c r="E133" s="396" t="s">
        <v>538</v>
      </c>
      <c r="F133" s="396">
        <v>9300000</v>
      </c>
      <c r="G133" s="396">
        <v>9438287</v>
      </c>
      <c r="H133" s="396">
        <v>1</v>
      </c>
      <c r="I133" s="396"/>
      <c r="J133" s="348"/>
      <c r="K133" s="346"/>
    </row>
    <row r="134" spans="2:11" x14ac:dyDescent="0.35">
      <c r="B134" s="396">
        <v>27</v>
      </c>
      <c r="C134" s="396" t="s">
        <v>11</v>
      </c>
      <c r="D134" s="396" t="s">
        <v>85</v>
      </c>
      <c r="E134" s="396" t="s">
        <v>400</v>
      </c>
      <c r="F134" s="396">
        <v>9300000</v>
      </c>
      <c r="G134" s="396">
        <v>9438287</v>
      </c>
      <c r="H134" s="396">
        <v>1</v>
      </c>
      <c r="I134" s="396"/>
      <c r="K134" s="323"/>
    </row>
    <row r="135" spans="2:11" x14ac:dyDescent="0.35">
      <c r="B135" s="396">
        <v>27</v>
      </c>
      <c r="C135" s="396" t="s">
        <v>12</v>
      </c>
      <c r="D135" s="396" t="s">
        <v>250</v>
      </c>
      <c r="E135" s="396" t="s">
        <v>421</v>
      </c>
      <c r="F135" s="396">
        <v>0</v>
      </c>
      <c r="G135" s="396">
        <v>2</v>
      </c>
      <c r="H135" s="396">
        <v>1</v>
      </c>
      <c r="I135" s="396"/>
      <c r="K135" s="323"/>
    </row>
    <row r="136" spans="2:11" x14ac:dyDescent="0.35">
      <c r="B136" s="396">
        <v>27</v>
      </c>
      <c r="C136" s="396" t="s">
        <v>63</v>
      </c>
      <c r="D136" s="396" t="s">
        <v>288</v>
      </c>
      <c r="E136" s="396" t="s">
        <v>288</v>
      </c>
      <c r="F136" s="396">
        <v>9087500</v>
      </c>
      <c r="G136" s="396">
        <v>9438287</v>
      </c>
      <c r="H136" s="396">
        <v>2</v>
      </c>
      <c r="I136" s="396"/>
      <c r="K136" s="323"/>
    </row>
    <row r="137" spans="2:11" x14ac:dyDescent="0.35">
      <c r="B137" s="396">
        <v>27</v>
      </c>
      <c r="C137" s="396" t="s">
        <v>63</v>
      </c>
      <c r="D137" s="396" t="s">
        <v>204</v>
      </c>
      <c r="E137" s="396" t="s">
        <v>462</v>
      </c>
      <c r="F137" s="396">
        <v>9293000</v>
      </c>
      <c r="G137" s="396">
        <v>9425941.1199999992</v>
      </c>
      <c r="H137" s="396">
        <v>1</v>
      </c>
      <c r="I137" s="396"/>
      <c r="K137" s="323"/>
    </row>
    <row r="138" spans="2:11" x14ac:dyDescent="0.35">
      <c r="B138" s="396">
        <v>27</v>
      </c>
      <c r="C138" s="396" t="s">
        <v>63</v>
      </c>
      <c r="D138" s="396" t="s">
        <v>204</v>
      </c>
      <c r="E138" s="396" t="s">
        <v>578</v>
      </c>
      <c r="F138" s="396">
        <v>9300000</v>
      </c>
      <c r="G138" s="396">
        <v>9438389.7799999993</v>
      </c>
      <c r="H138" s="396">
        <v>1</v>
      </c>
      <c r="I138" s="396"/>
      <c r="K138" s="323"/>
    </row>
    <row r="139" spans="2:11" x14ac:dyDescent="0.35">
      <c r="B139" s="396">
        <v>27</v>
      </c>
      <c r="C139" s="396" t="s">
        <v>64</v>
      </c>
      <c r="D139" s="396" t="s">
        <v>64</v>
      </c>
      <c r="E139" s="396" t="s">
        <v>430</v>
      </c>
      <c r="F139" s="396">
        <v>0</v>
      </c>
      <c r="G139" s="396">
        <v>10977038.5</v>
      </c>
      <c r="H139" s="396">
        <v>1</v>
      </c>
      <c r="I139" s="396"/>
      <c r="K139" s="323"/>
    </row>
    <row r="140" spans="2:11" x14ac:dyDescent="0.35">
      <c r="B140" s="396">
        <v>27</v>
      </c>
      <c r="C140" s="396" t="s">
        <v>64</v>
      </c>
      <c r="D140" s="396" t="s">
        <v>385</v>
      </c>
      <c r="E140" s="396" t="s">
        <v>385</v>
      </c>
      <c r="F140" s="396">
        <v>9296500</v>
      </c>
      <c r="G140" s="396">
        <v>9425603.6300000008</v>
      </c>
      <c r="H140" s="396">
        <v>2</v>
      </c>
      <c r="I140" s="396"/>
      <c r="K140" s="323"/>
    </row>
    <row r="141" spans="2:11" x14ac:dyDescent="0.35">
      <c r="B141" s="396">
        <v>27</v>
      </c>
      <c r="C141" s="396" t="s">
        <v>92</v>
      </c>
      <c r="D141" s="396" t="s">
        <v>92</v>
      </c>
      <c r="E141" s="396" t="s">
        <v>92</v>
      </c>
      <c r="F141" s="396">
        <v>0</v>
      </c>
      <c r="G141" s="396">
        <v>2</v>
      </c>
      <c r="H141" s="396">
        <v>1</v>
      </c>
      <c r="I141" s="396"/>
      <c r="K141" s="323"/>
    </row>
    <row r="142" spans="2:11" x14ac:dyDescent="0.35">
      <c r="B142" s="396">
        <v>28</v>
      </c>
      <c r="C142" s="396" t="s">
        <v>11</v>
      </c>
      <c r="D142" s="396" t="s">
        <v>347</v>
      </c>
      <c r="E142" s="396" t="s">
        <v>347</v>
      </c>
      <c r="F142" s="396">
        <v>9300000</v>
      </c>
      <c r="G142" s="396">
        <v>9582010.5</v>
      </c>
      <c r="H142" s="396">
        <v>1</v>
      </c>
      <c r="I142" s="396"/>
      <c r="K142" s="323"/>
    </row>
    <row r="143" spans="2:11" x14ac:dyDescent="0.35">
      <c r="B143" s="396">
        <v>28</v>
      </c>
      <c r="C143" s="396" t="s">
        <v>11</v>
      </c>
      <c r="D143" s="396" t="s">
        <v>428</v>
      </c>
      <c r="E143" s="396" t="s">
        <v>428</v>
      </c>
      <c r="F143" s="396">
        <v>9300000</v>
      </c>
      <c r="G143" s="396">
        <v>9582010.5</v>
      </c>
      <c r="H143" s="396">
        <v>1</v>
      </c>
      <c r="I143" s="396"/>
      <c r="K143" s="323"/>
    </row>
    <row r="144" spans="2:11" x14ac:dyDescent="0.35">
      <c r="B144" s="396">
        <v>28</v>
      </c>
      <c r="C144" s="396" t="s">
        <v>11</v>
      </c>
      <c r="D144" s="396" t="s">
        <v>428</v>
      </c>
      <c r="E144" s="396" t="s">
        <v>579</v>
      </c>
      <c r="F144" s="396">
        <v>9300000</v>
      </c>
      <c r="G144" s="396">
        <v>9727735.8000000007</v>
      </c>
      <c r="H144" s="396">
        <v>1</v>
      </c>
      <c r="I144" s="396"/>
      <c r="K144" s="323"/>
    </row>
    <row r="145" spans="2:11" x14ac:dyDescent="0.35">
      <c r="B145" s="396">
        <v>28</v>
      </c>
      <c r="C145" s="396" t="s">
        <v>11</v>
      </c>
      <c r="D145" s="396" t="s">
        <v>428</v>
      </c>
      <c r="E145" s="396" t="s">
        <v>429</v>
      </c>
      <c r="F145" s="396">
        <v>9188000</v>
      </c>
      <c r="G145" s="396">
        <v>10049949.859999999</v>
      </c>
      <c r="H145" s="396">
        <v>1</v>
      </c>
      <c r="I145" s="396"/>
      <c r="K145" s="323"/>
    </row>
    <row r="146" spans="2:11" x14ac:dyDescent="0.35">
      <c r="B146" s="396">
        <v>28</v>
      </c>
      <c r="C146" s="396" t="s">
        <v>11</v>
      </c>
      <c r="D146" s="396" t="s">
        <v>80</v>
      </c>
      <c r="E146" s="396" t="s">
        <v>88</v>
      </c>
      <c r="F146" s="396">
        <v>9201000</v>
      </c>
      <c r="G146" s="396">
        <v>9979163.5</v>
      </c>
      <c r="H146" s="396">
        <v>1</v>
      </c>
      <c r="I146" s="396"/>
      <c r="K146" s="323"/>
    </row>
    <row r="147" spans="2:11" x14ac:dyDescent="0.35">
      <c r="B147" s="396">
        <v>28</v>
      </c>
      <c r="C147" s="396" t="s">
        <v>11</v>
      </c>
      <c r="D147" s="396" t="s">
        <v>80</v>
      </c>
      <c r="E147" s="396" t="s">
        <v>361</v>
      </c>
      <c r="F147" s="396">
        <v>9300000</v>
      </c>
      <c r="G147" s="396">
        <v>9582010.5</v>
      </c>
      <c r="H147" s="396">
        <v>1</v>
      </c>
      <c r="I147" s="396"/>
      <c r="K147" s="323"/>
    </row>
    <row r="148" spans="2:11" x14ac:dyDescent="0.35">
      <c r="B148" s="396">
        <v>28</v>
      </c>
      <c r="C148" s="396" t="s">
        <v>11</v>
      </c>
      <c r="D148" s="396" t="s">
        <v>80</v>
      </c>
      <c r="E148" s="396" t="s">
        <v>530</v>
      </c>
      <c r="F148" s="396">
        <v>9300000</v>
      </c>
      <c r="G148" s="396">
        <v>9582010.5</v>
      </c>
      <c r="H148" s="396">
        <v>1</v>
      </c>
      <c r="I148" s="396"/>
      <c r="K148" s="323"/>
    </row>
    <row r="149" spans="2:11" x14ac:dyDescent="0.35">
      <c r="B149" s="396">
        <v>28</v>
      </c>
      <c r="C149" s="396" t="s">
        <v>11</v>
      </c>
      <c r="D149" s="396" t="s">
        <v>80</v>
      </c>
      <c r="E149" s="396" t="s">
        <v>89</v>
      </c>
      <c r="F149" s="396">
        <v>9300000</v>
      </c>
      <c r="G149" s="396">
        <v>9582010.5</v>
      </c>
      <c r="H149" s="396">
        <v>1</v>
      </c>
      <c r="I149" s="396"/>
      <c r="K149" s="323"/>
    </row>
    <row r="150" spans="2:11" x14ac:dyDescent="0.35">
      <c r="B150" s="396">
        <v>28</v>
      </c>
      <c r="C150" s="396" t="s">
        <v>11</v>
      </c>
      <c r="D150" s="396" t="s">
        <v>74</v>
      </c>
      <c r="E150" s="396" t="s">
        <v>74</v>
      </c>
      <c r="F150" s="396">
        <v>9300000</v>
      </c>
      <c r="G150" s="396">
        <v>9582010.5</v>
      </c>
      <c r="H150" s="396">
        <v>1</v>
      </c>
      <c r="I150" s="396"/>
      <c r="K150" s="323"/>
    </row>
    <row r="151" spans="2:11" x14ac:dyDescent="0.35">
      <c r="B151" s="396">
        <v>28</v>
      </c>
      <c r="C151" s="396" t="s">
        <v>11</v>
      </c>
      <c r="D151" s="396" t="s">
        <v>74</v>
      </c>
      <c r="E151" s="396" t="s">
        <v>97</v>
      </c>
      <c r="F151" s="396">
        <v>9171500</v>
      </c>
      <c r="G151" s="396">
        <v>9553146.75</v>
      </c>
      <c r="H151" s="396">
        <v>2</v>
      </c>
      <c r="I151" s="396"/>
      <c r="K151" s="323"/>
    </row>
    <row r="152" spans="2:11" x14ac:dyDescent="0.35">
      <c r="B152" s="396">
        <v>28</v>
      </c>
      <c r="C152" s="396" t="s">
        <v>11</v>
      </c>
      <c r="D152" s="396" t="s">
        <v>74</v>
      </c>
      <c r="E152" s="396" t="s">
        <v>362</v>
      </c>
      <c r="F152" s="396">
        <v>9257000</v>
      </c>
      <c r="G152" s="396">
        <v>9593506.8499999996</v>
      </c>
      <c r="H152" s="396">
        <v>2</v>
      </c>
      <c r="I152" s="396"/>
      <c r="K152" s="323"/>
    </row>
    <row r="153" spans="2:11" x14ac:dyDescent="0.35">
      <c r="B153" s="396">
        <v>28</v>
      </c>
      <c r="C153" s="396" t="s">
        <v>11</v>
      </c>
      <c r="D153" s="396" t="s">
        <v>290</v>
      </c>
      <c r="E153" s="396" t="s">
        <v>290</v>
      </c>
      <c r="F153" s="396">
        <v>9300000</v>
      </c>
      <c r="G153" s="396">
        <v>9582010.5</v>
      </c>
      <c r="H153" s="396">
        <v>1</v>
      </c>
      <c r="I153" s="396"/>
      <c r="K153" s="323"/>
    </row>
    <row r="154" spans="2:11" x14ac:dyDescent="0.35">
      <c r="B154" s="396">
        <v>28</v>
      </c>
      <c r="C154" s="396" t="s">
        <v>11</v>
      </c>
      <c r="D154" s="396" t="s">
        <v>85</v>
      </c>
      <c r="E154" s="396" t="s">
        <v>400</v>
      </c>
      <c r="F154" s="396">
        <v>8646500</v>
      </c>
      <c r="G154" s="396">
        <v>9517775.6999999993</v>
      </c>
      <c r="H154" s="396">
        <v>2</v>
      </c>
      <c r="I154" s="396"/>
      <c r="K154" s="323"/>
    </row>
    <row r="155" spans="2:11" x14ac:dyDescent="0.35">
      <c r="B155" s="396">
        <v>28</v>
      </c>
      <c r="C155" s="396" t="s">
        <v>11</v>
      </c>
      <c r="D155" s="396" t="s">
        <v>85</v>
      </c>
      <c r="E155" s="396" t="s">
        <v>331</v>
      </c>
      <c r="F155" s="396">
        <v>9267000</v>
      </c>
      <c r="G155" s="396">
        <v>9766024.9900000002</v>
      </c>
      <c r="H155" s="396">
        <v>1</v>
      </c>
      <c r="I155" s="396"/>
      <c r="K155" s="323"/>
    </row>
    <row r="156" spans="2:11" x14ac:dyDescent="0.35">
      <c r="B156" s="396">
        <v>28</v>
      </c>
      <c r="C156" s="396" t="s">
        <v>11</v>
      </c>
      <c r="D156" s="396" t="s">
        <v>365</v>
      </c>
      <c r="E156" s="396" t="s">
        <v>365</v>
      </c>
      <c r="F156" s="396">
        <v>9241000</v>
      </c>
      <c r="G156" s="396">
        <v>9576400.3000000007</v>
      </c>
      <c r="H156" s="396">
        <v>1</v>
      </c>
      <c r="I156" s="396"/>
      <c r="K156" s="323"/>
    </row>
    <row r="157" spans="2:11" x14ac:dyDescent="0.35">
      <c r="B157" s="396">
        <v>28</v>
      </c>
      <c r="C157" s="396" t="s">
        <v>13</v>
      </c>
      <c r="D157" s="396" t="s">
        <v>93</v>
      </c>
      <c r="E157" s="396" t="s">
        <v>371</v>
      </c>
      <c r="F157" s="396">
        <v>8974000</v>
      </c>
      <c r="G157" s="396">
        <v>9291960.9333333299</v>
      </c>
      <c r="H157" s="396">
        <v>3</v>
      </c>
      <c r="I157" s="396"/>
      <c r="K157" s="323"/>
    </row>
    <row r="158" spans="2:11" x14ac:dyDescent="0.35">
      <c r="B158" s="396">
        <v>28</v>
      </c>
      <c r="C158" s="396" t="s">
        <v>13</v>
      </c>
      <c r="D158" s="396" t="s">
        <v>93</v>
      </c>
      <c r="E158" s="396" t="s">
        <v>308</v>
      </c>
      <c r="F158" s="396">
        <v>9300000</v>
      </c>
      <c r="G158" s="396">
        <v>9582010.5</v>
      </c>
      <c r="H158" s="396">
        <v>3</v>
      </c>
      <c r="I158" s="396"/>
      <c r="K158" s="323"/>
    </row>
    <row r="159" spans="2:11" x14ac:dyDescent="0.35">
      <c r="B159" s="396">
        <v>28</v>
      </c>
      <c r="C159" s="396" t="s">
        <v>13</v>
      </c>
      <c r="D159" s="396" t="s">
        <v>93</v>
      </c>
      <c r="E159" s="396" t="s">
        <v>294</v>
      </c>
      <c r="F159" s="396">
        <v>9300000</v>
      </c>
      <c r="G159" s="396">
        <v>9582010.5</v>
      </c>
      <c r="H159" s="396">
        <v>1</v>
      </c>
      <c r="I159" s="396"/>
      <c r="K159" s="323"/>
    </row>
    <row r="160" spans="2:11" x14ac:dyDescent="0.35">
      <c r="B160" s="396">
        <v>28</v>
      </c>
      <c r="C160" s="396" t="s">
        <v>63</v>
      </c>
      <c r="D160" s="396" t="s">
        <v>288</v>
      </c>
      <c r="E160" s="396" t="s">
        <v>288</v>
      </c>
      <c r="F160" s="396">
        <v>9188000</v>
      </c>
      <c r="G160" s="396">
        <v>9594614.3300000001</v>
      </c>
      <c r="H160" s="396">
        <v>1</v>
      </c>
      <c r="I160" s="396"/>
      <c r="K160" s="323"/>
    </row>
    <row r="161" spans="2:11" x14ac:dyDescent="0.35">
      <c r="B161" s="396">
        <v>28</v>
      </c>
      <c r="C161" s="396" t="s">
        <v>63</v>
      </c>
      <c r="D161" s="396" t="s">
        <v>373</v>
      </c>
      <c r="E161" s="396" t="s">
        <v>373</v>
      </c>
      <c r="F161" s="396">
        <v>9234333.3333333302</v>
      </c>
      <c r="G161" s="396">
        <v>15475537.633333299</v>
      </c>
      <c r="H161" s="396">
        <v>3</v>
      </c>
      <c r="I161" s="396"/>
      <c r="K161" s="323"/>
    </row>
    <row r="162" spans="2:11" x14ac:dyDescent="0.35">
      <c r="B162" s="396">
        <v>28</v>
      </c>
      <c r="C162" s="396" t="s">
        <v>63</v>
      </c>
      <c r="D162" s="396" t="s">
        <v>373</v>
      </c>
      <c r="E162" s="396" t="s">
        <v>356</v>
      </c>
      <c r="F162" s="396">
        <v>9234000</v>
      </c>
      <c r="G162" s="396">
        <v>9575332.5</v>
      </c>
      <c r="H162" s="396">
        <v>1</v>
      </c>
      <c r="I162" s="396"/>
      <c r="K162" s="323"/>
    </row>
    <row r="163" spans="2:11" x14ac:dyDescent="0.35">
      <c r="B163" s="396">
        <v>28</v>
      </c>
      <c r="C163" s="396" t="s">
        <v>63</v>
      </c>
      <c r="D163" s="396" t="s">
        <v>373</v>
      </c>
      <c r="E163" s="396" t="s">
        <v>455</v>
      </c>
      <c r="F163" s="396">
        <v>9300000</v>
      </c>
      <c r="G163" s="396">
        <v>9582010.5</v>
      </c>
      <c r="H163" s="396">
        <v>1</v>
      </c>
      <c r="I163" s="396"/>
      <c r="K163" s="323"/>
    </row>
    <row r="164" spans="2:11" x14ac:dyDescent="0.35">
      <c r="B164" s="396">
        <v>28</v>
      </c>
      <c r="C164" s="396" t="s">
        <v>63</v>
      </c>
      <c r="D164" s="396" t="s">
        <v>76</v>
      </c>
      <c r="E164" s="396" t="s">
        <v>76</v>
      </c>
      <c r="F164" s="396">
        <v>9208000</v>
      </c>
      <c r="G164" s="396">
        <v>9573061.3000000007</v>
      </c>
      <c r="H164" s="396">
        <v>1</v>
      </c>
      <c r="I164" s="396"/>
      <c r="K164" s="323"/>
    </row>
    <row r="165" spans="2:11" x14ac:dyDescent="0.35">
      <c r="B165" s="396">
        <v>28</v>
      </c>
      <c r="C165" s="396" t="s">
        <v>63</v>
      </c>
      <c r="D165" s="396" t="s">
        <v>76</v>
      </c>
      <c r="E165" s="396" t="s">
        <v>580</v>
      </c>
      <c r="F165" s="396">
        <v>13950000</v>
      </c>
      <c r="G165" s="396">
        <v>14316883</v>
      </c>
      <c r="H165" s="396">
        <v>1</v>
      </c>
      <c r="I165" s="396"/>
      <c r="K165" s="323"/>
    </row>
    <row r="166" spans="2:11" x14ac:dyDescent="0.35">
      <c r="B166" s="396">
        <v>28</v>
      </c>
      <c r="C166" s="396" t="s">
        <v>63</v>
      </c>
      <c r="D166" s="396" t="s">
        <v>76</v>
      </c>
      <c r="E166" s="396" t="s">
        <v>581</v>
      </c>
      <c r="F166" s="396">
        <v>6608000</v>
      </c>
      <c r="G166" s="396">
        <v>9575555.4000000004</v>
      </c>
      <c r="H166" s="396">
        <v>1</v>
      </c>
      <c r="I166" s="396"/>
      <c r="K166" s="323"/>
    </row>
    <row r="167" spans="2:11" x14ac:dyDescent="0.35">
      <c r="B167" s="396">
        <v>28</v>
      </c>
      <c r="C167" s="396" t="s">
        <v>63</v>
      </c>
      <c r="D167" s="396" t="s">
        <v>375</v>
      </c>
      <c r="E167" s="396" t="s">
        <v>375</v>
      </c>
      <c r="F167" s="396">
        <v>9300000</v>
      </c>
      <c r="G167" s="396">
        <v>9564919.25</v>
      </c>
      <c r="H167" s="396">
        <v>2</v>
      </c>
      <c r="I167" s="396"/>
      <c r="K167" s="323"/>
    </row>
    <row r="168" spans="2:11" x14ac:dyDescent="0.35">
      <c r="B168" s="396">
        <v>28</v>
      </c>
      <c r="C168" s="396" t="s">
        <v>63</v>
      </c>
      <c r="D168" s="396" t="s">
        <v>82</v>
      </c>
      <c r="E168" s="396" t="s">
        <v>529</v>
      </c>
      <c r="F168" s="396">
        <v>8665000</v>
      </c>
      <c r="G168" s="396">
        <v>9520456.5</v>
      </c>
      <c r="H168" s="396">
        <v>1</v>
      </c>
      <c r="I168" s="396"/>
      <c r="K168" s="323"/>
    </row>
    <row r="169" spans="2:11" x14ac:dyDescent="0.35">
      <c r="B169" s="396">
        <v>28</v>
      </c>
      <c r="C169" s="396" t="s">
        <v>63</v>
      </c>
      <c r="D169" s="396" t="s">
        <v>82</v>
      </c>
      <c r="E169" s="396" t="s">
        <v>512</v>
      </c>
      <c r="F169" s="396">
        <v>9300000</v>
      </c>
      <c r="G169" s="396">
        <v>9582010.5</v>
      </c>
      <c r="H169" s="396">
        <v>1</v>
      </c>
      <c r="I169" s="396"/>
      <c r="K169" s="323"/>
    </row>
    <row r="170" spans="2:11" x14ac:dyDescent="0.35">
      <c r="B170" s="396">
        <v>28</v>
      </c>
      <c r="C170" s="396" t="s">
        <v>63</v>
      </c>
      <c r="D170" s="396" t="s">
        <v>517</v>
      </c>
      <c r="E170" s="396" t="s">
        <v>518</v>
      </c>
      <c r="F170" s="396">
        <v>9300000</v>
      </c>
      <c r="G170" s="396">
        <v>9547828</v>
      </c>
      <c r="H170" s="396">
        <v>1</v>
      </c>
      <c r="I170" s="396"/>
      <c r="K170" s="323"/>
    </row>
    <row r="171" spans="2:11" x14ac:dyDescent="0.35">
      <c r="B171" s="396">
        <v>28</v>
      </c>
      <c r="C171" s="396" t="s">
        <v>63</v>
      </c>
      <c r="D171" s="396" t="s">
        <v>517</v>
      </c>
      <c r="E171" s="396" t="s">
        <v>521</v>
      </c>
      <c r="F171" s="396">
        <v>8880000</v>
      </c>
      <c r="G171" s="396">
        <v>9170908.8000000007</v>
      </c>
      <c r="H171" s="396">
        <v>2</v>
      </c>
      <c r="I171" s="396"/>
      <c r="K171" s="323"/>
    </row>
    <row r="172" spans="2:11" x14ac:dyDescent="0.35">
      <c r="B172" s="396">
        <v>28</v>
      </c>
      <c r="C172" s="396" t="s">
        <v>63</v>
      </c>
      <c r="D172" s="396" t="s">
        <v>405</v>
      </c>
      <c r="E172" s="396" t="s">
        <v>457</v>
      </c>
      <c r="F172" s="396">
        <v>9300000</v>
      </c>
      <c r="G172" s="396">
        <v>9582010.5</v>
      </c>
      <c r="H172" s="396">
        <v>1</v>
      </c>
      <c r="I172" s="396"/>
      <c r="K172" s="323"/>
    </row>
    <row r="173" spans="2:11" x14ac:dyDescent="0.35">
      <c r="B173" s="396">
        <v>28</v>
      </c>
      <c r="C173" s="396" t="s">
        <v>64</v>
      </c>
      <c r="D173" s="396" t="s">
        <v>64</v>
      </c>
      <c r="E173" s="396" t="s">
        <v>330</v>
      </c>
      <c r="F173" s="396">
        <v>9300000</v>
      </c>
      <c r="G173" s="396">
        <v>9565474.5</v>
      </c>
      <c r="H173" s="396">
        <v>1</v>
      </c>
      <c r="I173" s="396"/>
      <c r="K173" s="323"/>
    </row>
    <row r="174" spans="2:11" x14ac:dyDescent="0.35">
      <c r="B174" s="396">
        <v>28</v>
      </c>
      <c r="C174" s="396" t="s">
        <v>64</v>
      </c>
      <c r="D174" s="396" t="s">
        <v>390</v>
      </c>
      <c r="E174" s="396" t="s">
        <v>551</v>
      </c>
      <c r="F174" s="396">
        <v>9300000</v>
      </c>
      <c r="G174" s="396">
        <v>9582010.5</v>
      </c>
      <c r="H174" s="396">
        <v>1</v>
      </c>
      <c r="I174" s="396"/>
      <c r="K174" s="323"/>
    </row>
    <row r="175" spans="2:11" x14ac:dyDescent="0.35">
      <c r="B175" s="396">
        <v>28</v>
      </c>
      <c r="C175" s="396" t="s">
        <v>92</v>
      </c>
      <c r="D175" s="396" t="s">
        <v>94</v>
      </c>
      <c r="E175" s="396" t="s">
        <v>66</v>
      </c>
      <c r="F175" s="396">
        <v>9281750</v>
      </c>
      <c r="G175" s="396">
        <v>9683520.5700000003</v>
      </c>
      <c r="H175" s="396">
        <v>4</v>
      </c>
      <c r="I175" s="396"/>
      <c r="K175" s="323"/>
    </row>
    <row r="176" spans="2:11" x14ac:dyDescent="0.35">
      <c r="B176" s="396">
        <v>28</v>
      </c>
      <c r="C176" s="396" t="s">
        <v>92</v>
      </c>
      <c r="D176" s="396" t="s">
        <v>94</v>
      </c>
      <c r="E176" s="396" t="s">
        <v>67</v>
      </c>
      <c r="F176" s="396">
        <v>9247000</v>
      </c>
      <c r="G176" s="396">
        <v>9576468.0999999996</v>
      </c>
      <c r="H176" s="396">
        <v>1</v>
      </c>
      <c r="I176" s="396"/>
      <c r="K176" s="323"/>
    </row>
    <row r="177" spans="2:11" x14ac:dyDescent="0.35">
      <c r="B177" s="396">
        <v>28</v>
      </c>
      <c r="C177" s="396" t="s">
        <v>92</v>
      </c>
      <c r="D177" s="396" t="s">
        <v>283</v>
      </c>
      <c r="E177" s="396" t="s">
        <v>442</v>
      </c>
      <c r="F177" s="396">
        <v>9300000</v>
      </c>
      <c r="G177" s="396">
        <v>9876991.5</v>
      </c>
      <c r="H177" s="396">
        <v>1</v>
      </c>
      <c r="I177" s="396"/>
      <c r="K177" s="323"/>
    </row>
    <row r="178" spans="2:11" x14ac:dyDescent="0.35">
      <c r="B178" s="396">
        <v>28</v>
      </c>
      <c r="C178" s="396" t="s">
        <v>92</v>
      </c>
      <c r="D178" s="396" t="s">
        <v>287</v>
      </c>
      <c r="E178" s="396" t="s">
        <v>329</v>
      </c>
      <c r="F178" s="396">
        <v>9293000</v>
      </c>
      <c r="G178" s="396">
        <v>9580942.6999999993</v>
      </c>
      <c r="H178" s="396">
        <v>1</v>
      </c>
      <c r="I178" s="396"/>
      <c r="K178" s="323"/>
    </row>
    <row r="179" spans="2:11" x14ac:dyDescent="0.35">
      <c r="B179" s="396">
        <v>32</v>
      </c>
      <c r="C179" s="396" t="s">
        <v>90</v>
      </c>
      <c r="D179" s="396" t="s">
        <v>406</v>
      </c>
      <c r="E179" s="396" t="s">
        <v>301</v>
      </c>
      <c r="F179" s="396">
        <v>9649333.3333333302</v>
      </c>
      <c r="G179" s="396">
        <v>12791885.32</v>
      </c>
      <c r="H179" s="396">
        <v>3</v>
      </c>
      <c r="I179" s="396"/>
      <c r="K179" s="323"/>
    </row>
    <row r="180" spans="2:11" x14ac:dyDescent="0.35">
      <c r="B180" s="396">
        <v>32</v>
      </c>
      <c r="C180" s="396" t="s">
        <v>11</v>
      </c>
      <c r="D180" s="396" t="s">
        <v>91</v>
      </c>
      <c r="E180" s="396" t="s">
        <v>401</v>
      </c>
      <c r="F180" s="396">
        <v>9273000</v>
      </c>
      <c r="G180" s="396">
        <v>9631557.0700000003</v>
      </c>
      <c r="H180" s="396">
        <v>1</v>
      </c>
      <c r="I180" s="396"/>
      <c r="K180" s="323"/>
    </row>
    <row r="181" spans="2:11" x14ac:dyDescent="0.35">
      <c r="B181" s="396">
        <v>32</v>
      </c>
      <c r="C181" s="396" t="s">
        <v>11</v>
      </c>
      <c r="D181" s="396" t="s">
        <v>91</v>
      </c>
      <c r="E181" s="396" t="s">
        <v>504</v>
      </c>
      <c r="F181" s="396">
        <v>9260000</v>
      </c>
      <c r="G181" s="396">
        <v>15792862.35</v>
      </c>
      <c r="H181" s="396">
        <v>1</v>
      </c>
      <c r="I181" s="396"/>
      <c r="K181" s="323"/>
    </row>
    <row r="182" spans="2:11" x14ac:dyDescent="0.35">
      <c r="B182" s="396">
        <v>32</v>
      </c>
      <c r="C182" s="396" t="s">
        <v>11</v>
      </c>
      <c r="D182" s="396" t="s">
        <v>316</v>
      </c>
      <c r="E182" s="396" t="s">
        <v>298</v>
      </c>
      <c r="F182" s="396">
        <v>13950000</v>
      </c>
      <c r="G182" s="396">
        <v>14362517</v>
      </c>
      <c r="H182" s="396">
        <v>1</v>
      </c>
      <c r="I182" s="396"/>
      <c r="K182" s="323"/>
    </row>
    <row r="183" spans="2:11" x14ac:dyDescent="0.35">
      <c r="B183" s="396">
        <v>32</v>
      </c>
      <c r="C183" s="396" t="s">
        <v>11</v>
      </c>
      <c r="D183" s="396" t="s">
        <v>80</v>
      </c>
      <c r="E183" s="396" t="s">
        <v>87</v>
      </c>
      <c r="F183" s="396">
        <v>9182000</v>
      </c>
      <c r="G183" s="396">
        <v>15706391.23</v>
      </c>
      <c r="H183" s="396">
        <v>1</v>
      </c>
      <c r="I183" s="396"/>
      <c r="K183" s="323"/>
    </row>
    <row r="184" spans="2:11" x14ac:dyDescent="0.35">
      <c r="B184" s="396">
        <v>32</v>
      </c>
      <c r="C184" s="396" t="s">
        <v>12</v>
      </c>
      <c r="D184" s="396" t="s">
        <v>335</v>
      </c>
      <c r="E184" s="396" t="s">
        <v>507</v>
      </c>
      <c r="F184" s="396">
        <v>9300000</v>
      </c>
      <c r="G184" s="396">
        <v>12878560.15</v>
      </c>
      <c r="H184" s="396">
        <v>1</v>
      </c>
      <c r="I184" s="396"/>
      <c r="K184" s="323"/>
    </row>
    <row r="185" spans="2:11" x14ac:dyDescent="0.35">
      <c r="B185" s="396">
        <v>32</v>
      </c>
      <c r="C185" s="396" t="s">
        <v>12</v>
      </c>
      <c r="D185" s="396" t="s">
        <v>335</v>
      </c>
      <c r="E185" s="396" t="s">
        <v>543</v>
      </c>
      <c r="F185" s="396">
        <v>9260000</v>
      </c>
      <c r="G185" s="396">
        <v>12090813.890000001</v>
      </c>
      <c r="H185" s="396">
        <v>1</v>
      </c>
      <c r="I185" s="396"/>
      <c r="K185" s="323"/>
    </row>
    <row r="186" spans="2:11" x14ac:dyDescent="0.35">
      <c r="B186" s="396">
        <v>32</v>
      </c>
      <c r="C186" s="396" t="s">
        <v>63</v>
      </c>
      <c r="D186" s="396" t="s">
        <v>373</v>
      </c>
      <c r="E186" s="396" t="s">
        <v>373</v>
      </c>
      <c r="F186" s="396">
        <v>9300000</v>
      </c>
      <c r="G186" s="396">
        <v>9891557.25</v>
      </c>
      <c r="H186" s="396">
        <v>1</v>
      </c>
      <c r="I186" s="396"/>
      <c r="K186" s="323"/>
    </row>
    <row r="187" spans="2:11" x14ac:dyDescent="0.35">
      <c r="B187" s="396">
        <v>32</v>
      </c>
      <c r="C187" s="396" t="s">
        <v>63</v>
      </c>
      <c r="D187" s="396" t="s">
        <v>373</v>
      </c>
      <c r="E187" s="396" t="s">
        <v>356</v>
      </c>
      <c r="F187" s="396">
        <v>9300000</v>
      </c>
      <c r="G187" s="396">
        <v>9942605.2899999991</v>
      </c>
      <c r="H187" s="396">
        <v>1</v>
      </c>
      <c r="I187" s="396"/>
      <c r="K187" s="323"/>
    </row>
    <row r="188" spans="2:11" x14ac:dyDescent="0.35">
      <c r="B188" s="396">
        <v>32</v>
      </c>
      <c r="C188" s="396" t="s">
        <v>63</v>
      </c>
      <c r="D188" s="396" t="s">
        <v>373</v>
      </c>
      <c r="E188" s="396" t="s">
        <v>455</v>
      </c>
      <c r="F188" s="396">
        <v>7783000</v>
      </c>
      <c r="G188" s="396">
        <v>13774578</v>
      </c>
      <c r="H188" s="396">
        <v>1</v>
      </c>
      <c r="I188" s="396"/>
      <c r="K188" s="323"/>
    </row>
    <row r="189" spans="2:11" x14ac:dyDescent="0.35">
      <c r="B189" s="396">
        <v>32</v>
      </c>
      <c r="C189" s="396" t="s">
        <v>63</v>
      </c>
      <c r="D189" s="396" t="s">
        <v>325</v>
      </c>
      <c r="E189" s="396" t="s">
        <v>333</v>
      </c>
      <c r="F189" s="396">
        <v>8865500</v>
      </c>
      <c r="G189" s="396">
        <v>11321742.75</v>
      </c>
      <c r="H189" s="396">
        <v>2</v>
      </c>
      <c r="I189" s="396"/>
      <c r="K189" s="323"/>
    </row>
    <row r="190" spans="2:11" x14ac:dyDescent="0.35">
      <c r="B190" s="396">
        <v>32</v>
      </c>
      <c r="C190" s="396" t="s">
        <v>63</v>
      </c>
      <c r="D190" s="396" t="s">
        <v>405</v>
      </c>
      <c r="E190" s="396" t="s">
        <v>405</v>
      </c>
      <c r="F190" s="396">
        <v>9168600</v>
      </c>
      <c r="G190" s="396">
        <v>11695867.002</v>
      </c>
      <c r="H190" s="396">
        <v>5</v>
      </c>
      <c r="I190" s="396"/>
      <c r="K190" s="323"/>
    </row>
    <row r="191" spans="2:11" x14ac:dyDescent="0.35">
      <c r="B191" s="396">
        <v>32</v>
      </c>
      <c r="C191" s="396" t="s">
        <v>63</v>
      </c>
      <c r="D191" s="396" t="s">
        <v>405</v>
      </c>
      <c r="E191" s="396" t="s">
        <v>457</v>
      </c>
      <c r="F191" s="396">
        <v>13950000</v>
      </c>
      <c r="G191" s="396">
        <v>14063687.5</v>
      </c>
      <c r="H191" s="396">
        <v>1</v>
      </c>
      <c r="I191" s="396"/>
      <c r="K191" s="323"/>
    </row>
    <row r="192" spans="2:11" x14ac:dyDescent="0.35">
      <c r="B192" s="396">
        <v>32</v>
      </c>
      <c r="C192" s="396" t="s">
        <v>64</v>
      </c>
      <c r="D192" s="396" t="s">
        <v>64</v>
      </c>
      <c r="E192" s="396" t="s">
        <v>330</v>
      </c>
      <c r="F192" s="396">
        <v>9175000</v>
      </c>
      <c r="G192" s="396">
        <v>13914331.300000001</v>
      </c>
      <c r="H192" s="396">
        <v>1</v>
      </c>
      <c r="I192" s="396"/>
      <c r="K192" s="323"/>
    </row>
    <row r="193" spans="2:11" x14ac:dyDescent="0.35">
      <c r="B193" s="396">
        <v>87</v>
      </c>
      <c r="C193" s="396" t="s">
        <v>11</v>
      </c>
      <c r="D193" s="396" t="s">
        <v>316</v>
      </c>
      <c r="E193" s="396" t="s">
        <v>548</v>
      </c>
      <c r="F193" s="396">
        <v>8119000</v>
      </c>
      <c r="G193" s="396">
        <v>16829169.140000001</v>
      </c>
      <c r="H193" s="396">
        <v>1</v>
      </c>
      <c r="I193" s="396"/>
      <c r="K193" s="323"/>
    </row>
    <row r="194" spans="2:11" x14ac:dyDescent="0.35">
      <c r="B194" s="396">
        <v>88</v>
      </c>
      <c r="C194" s="396" t="s">
        <v>90</v>
      </c>
      <c r="D194" s="396" t="s">
        <v>96</v>
      </c>
      <c r="E194" s="396" t="s">
        <v>409</v>
      </c>
      <c r="F194" s="396">
        <v>8678500</v>
      </c>
      <c r="G194" s="396">
        <v>9615739.5999999996</v>
      </c>
      <c r="H194" s="396">
        <v>2</v>
      </c>
      <c r="I194" s="396"/>
      <c r="K194" s="323"/>
    </row>
    <row r="195" spans="2:11" x14ac:dyDescent="0.35">
      <c r="B195" s="396">
        <v>88</v>
      </c>
      <c r="C195" s="396" t="s">
        <v>90</v>
      </c>
      <c r="D195" s="396" t="s">
        <v>96</v>
      </c>
      <c r="E195" s="396" t="s">
        <v>71</v>
      </c>
      <c r="F195" s="396">
        <v>10165200</v>
      </c>
      <c r="G195" s="396">
        <v>10586619.944</v>
      </c>
      <c r="H195" s="396">
        <v>5</v>
      </c>
      <c r="I195" s="396"/>
      <c r="K195" s="323"/>
    </row>
    <row r="196" spans="2:11" x14ac:dyDescent="0.35">
      <c r="B196" s="396">
        <v>88</v>
      </c>
      <c r="C196" s="396" t="s">
        <v>90</v>
      </c>
      <c r="D196" s="396" t="s">
        <v>96</v>
      </c>
      <c r="E196" s="396" t="s">
        <v>438</v>
      </c>
      <c r="F196" s="396">
        <v>9300000</v>
      </c>
      <c r="G196" s="396">
        <v>9617491.0999999996</v>
      </c>
      <c r="H196" s="396">
        <v>1</v>
      </c>
      <c r="I196" s="396"/>
      <c r="K196" s="323"/>
    </row>
    <row r="197" spans="2:11" x14ac:dyDescent="0.35">
      <c r="B197" s="396">
        <v>88</v>
      </c>
      <c r="C197" s="396" t="s">
        <v>11</v>
      </c>
      <c r="D197" s="396" t="s">
        <v>91</v>
      </c>
      <c r="E197" s="396" t="s">
        <v>334</v>
      </c>
      <c r="F197" s="396">
        <v>9214000</v>
      </c>
      <c r="G197" s="396">
        <v>9616519.3000000007</v>
      </c>
      <c r="H197" s="396">
        <v>1</v>
      </c>
      <c r="I197" s="396"/>
      <c r="K197" s="323"/>
    </row>
    <row r="198" spans="2:11" x14ac:dyDescent="0.35">
      <c r="B198" s="396">
        <v>88</v>
      </c>
      <c r="C198" s="396" t="s">
        <v>11</v>
      </c>
      <c r="D198" s="396" t="s">
        <v>91</v>
      </c>
      <c r="E198" s="396" t="s">
        <v>289</v>
      </c>
      <c r="F198" s="396">
        <v>9043000</v>
      </c>
      <c r="G198" s="396">
        <v>9614349.6999999993</v>
      </c>
      <c r="H198" s="396">
        <v>1</v>
      </c>
      <c r="I198" s="396"/>
      <c r="K198" s="323"/>
    </row>
    <row r="199" spans="2:11" x14ac:dyDescent="0.35">
      <c r="B199" s="396">
        <v>88</v>
      </c>
      <c r="C199" s="396" t="s">
        <v>11</v>
      </c>
      <c r="D199" s="396" t="s">
        <v>72</v>
      </c>
      <c r="E199" s="396" t="s">
        <v>541</v>
      </c>
      <c r="F199" s="396">
        <v>9241000</v>
      </c>
      <c r="G199" s="396">
        <v>9616813.0999999996</v>
      </c>
      <c r="H199" s="396">
        <v>1</v>
      </c>
      <c r="I199" s="396"/>
      <c r="K199" s="323"/>
    </row>
    <row r="200" spans="2:11" x14ac:dyDescent="0.35">
      <c r="B200" s="396">
        <v>88</v>
      </c>
      <c r="C200" s="396" t="s">
        <v>12</v>
      </c>
      <c r="D200" s="396" t="s">
        <v>75</v>
      </c>
      <c r="E200" s="396" t="s">
        <v>75</v>
      </c>
      <c r="F200" s="396">
        <v>9300000</v>
      </c>
      <c r="G200" s="396">
        <v>9617491.0999999996</v>
      </c>
      <c r="H200" s="396">
        <v>1</v>
      </c>
      <c r="I200" s="396"/>
      <c r="K200" s="323"/>
    </row>
    <row r="201" spans="2:11" x14ac:dyDescent="0.35">
      <c r="B201" s="396">
        <v>88</v>
      </c>
      <c r="C201" s="396" t="s">
        <v>12</v>
      </c>
      <c r="D201" s="396" t="s">
        <v>499</v>
      </c>
      <c r="E201" s="396" t="s">
        <v>298</v>
      </c>
      <c r="F201" s="396">
        <v>9263500</v>
      </c>
      <c r="G201" s="396">
        <v>9617078.6500000004</v>
      </c>
      <c r="H201" s="396">
        <v>2</v>
      </c>
      <c r="I201" s="396"/>
      <c r="K201" s="323"/>
    </row>
    <row r="202" spans="2:11" x14ac:dyDescent="0.35">
      <c r="B202" s="396">
        <v>88</v>
      </c>
      <c r="C202" s="396" t="s">
        <v>64</v>
      </c>
      <c r="D202" s="396" t="s">
        <v>64</v>
      </c>
      <c r="E202" s="396" t="s">
        <v>430</v>
      </c>
      <c r="F202" s="396">
        <v>8000000</v>
      </c>
      <c r="G202" s="396">
        <v>8340676.1100000003</v>
      </c>
      <c r="H202" s="396">
        <v>1</v>
      </c>
      <c r="I202" s="396"/>
      <c r="K202" s="323"/>
    </row>
    <row r="203" spans="2:11" x14ac:dyDescent="0.35">
      <c r="B203" s="396">
        <v>88</v>
      </c>
      <c r="C203" s="396" t="s">
        <v>64</v>
      </c>
      <c r="D203" s="396" t="s">
        <v>62</v>
      </c>
      <c r="E203" s="396" t="s">
        <v>62</v>
      </c>
      <c r="F203" s="396">
        <v>6975000</v>
      </c>
      <c r="G203" s="396">
        <v>14175768.824999999</v>
      </c>
      <c r="H203" s="396">
        <v>2</v>
      </c>
      <c r="I203" s="396"/>
      <c r="K203" s="323"/>
    </row>
    <row r="204" spans="2:11" x14ac:dyDescent="0.35">
      <c r="B204" s="396">
        <v>88</v>
      </c>
      <c r="C204" s="396" t="s">
        <v>64</v>
      </c>
      <c r="D204" s="396" t="s">
        <v>62</v>
      </c>
      <c r="E204" s="396" t="s">
        <v>377</v>
      </c>
      <c r="F204" s="396">
        <v>9300000</v>
      </c>
      <c r="G204" s="396">
        <v>9617492.0299999993</v>
      </c>
      <c r="H204" s="396">
        <v>1</v>
      </c>
      <c r="I204" s="396"/>
      <c r="K204" s="323"/>
    </row>
    <row r="205" spans="2:11" x14ac:dyDescent="0.35">
      <c r="B205" s="396">
        <v>88</v>
      </c>
      <c r="C205" s="396" t="s">
        <v>64</v>
      </c>
      <c r="D205" s="396" t="s">
        <v>62</v>
      </c>
      <c r="E205" s="396" t="s">
        <v>477</v>
      </c>
      <c r="F205" s="396">
        <v>9300000</v>
      </c>
      <c r="G205" s="396">
        <v>9617492.0299999993</v>
      </c>
      <c r="H205" s="396">
        <v>1</v>
      </c>
      <c r="I205" s="396"/>
      <c r="K205" s="323"/>
    </row>
    <row r="206" spans="2:11" x14ac:dyDescent="0.35">
      <c r="B206" s="396">
        <v>88</v>
      </c>
      <c r="C206" s="396" t="s">
        <v>64</v>
      </c>
      <c r="D206" s="396" t="s">
        <v>65</v>
      </c>
      <c r="E206" s="396" t="s">
        <v>522</v>
      </c>
      <c r="F206" s="396">
        <v>12720000</v>
      </c>
      <c r="G206" s="396">
        <v>13176987.74</v>
      </c>
      <c r="H206" s="396">
        <v>2</v>
      </c>
      <c r="I206" s="396"/>
      <c r="K206" s="323"/>
    </row>
    <row r="207" spans="2:11" x14ac:dyDescent="0.35">
      <c r="B207" s="396">
        <v>88</v>
      </c>
      <c r="C207" s="396" t="s">
        <v>64</v>
      </c>
      <c r="D207" s="396" t="s">
        <v>65</v>
      </c>
      <c r="E207" s="396" t="s">
        <v>467</v>
      </c>
      <c r="F207" s="396">
        <v>6975000</v>
      </c>
      <c r="G207" s="396">
        <v>14223193.18</v>
      </c>
      <c r="H207" s="396">
        <v>2</v>
      </c>
      <c r="I207" s="396"/>
      <c r="K207" s="323"/>
    </row>
    <row r="208" spans="2:11" x14ac:dyDescent="0.35">
      <c r="B208" s="396">
        <v>88</v>
      </c>
      <c r="C208" s="396" t="s">
        <v>64</v>
      </c>
      <c r="D208" s="396" t="s">
        <v>65</v>
      </c>
      <c r="E208" s="396" t="s">
        <v>380</v>
      </c>
      <c r="F208" s="396">
        <v>13950000</v>
      </c>
      <c r="G208" s="396">
        <v>14401536.65</v>
      </c>
      <c r="H208" s="396">
        <v>1</v>
      </c>
      <c r="I208" s="396"/>
      <c r="K208" s="323"/>
    </row>
    <row r="209" spans="2:11" x14ac:dyDescent="0.35">
      <c r="B209" s="396">
        <v>88</v>
      </c>
      <c r="C209" s="396" t="s">
        <v>64</v>
      </c>
      <c r="D209" s="396" t="s">
        <v>77</v>
      </c>
      <c r="E209" s="396" t="s">
        <v>291</v>
      </c>
      <c r="F209" s="396">
        <v>9201000</v>
      </c>
      <c r="G209" s="396">
        <v>9616372.4000000004</v>
      </c>
      <c r="H209" s="396">
        <v>1</v>
      </c>
      <c r="I209" s="396"/>
      <c r="K209" s="323"/>
    </row>
    <row r="210" spans="2:11" x14ac:dyDescent="0.35">
      <c r="B210" s="396">
        <v>88</v>
      </c>
      <c r="C210" s="396" t="s">
        <v>64</v>
      </c>
      <c r="D210" s="396" t="s">
        <v>77</v>
      </c>
      <c r="E210" s="396" t="s">
        <v>84</v>
      </c>
      <c r="F210" s="396">
        <v>10347333.3333333</v>
      </c>
      <c r="G210" s="396">
        <v>11210956.936666699</v>
      </c>
      <c r="H210" s="396">
        <v>3</v>
      </c>
      <c r="I210" s="396"/>
      <c r="K210" s="323"/>
    </row>
    <row r="211" spans="2:11" x14ac:dyDescent="0.35">
      <c r="B211" s="396">
        <v>88</v>
      </c>
      <c r="C211" s="396" t="s">
        <v>64</v>
      </c>
      <c r="D211" s="396" t="s">
        <v>386</v>
      </c>
      <c r="E211" s="396" t="s">
        <v>524</v>
      </c>
      <c r="F211" s="396">
        <v>9300000</v>
      </c>
      <c r="G211" s="396">
        <v>9662266.9600000009</v>
      </c>
      <c r="H211" s="396">
        <v>1</v>
      </c>
      <c r="I211" s="396"/>
      <c r="K211" s="323"/>
    </row>
    <row r="212" spans="2:11" x14ac:dyDescent="0.35">
      <c r="B212" s="396">
        <v>93</v>
      </c>
      <c r="C212" s="396" t="s">
        <v>90</v>
      </c>
      <c r="D212" s="396" t="s">
        <v>90</v>
      </c>
      <c r="E212" s="396" t="s">
        <v>460</v>
      </c>
      <c r="F212" s="396">
        <v>8329000</v>
      </c>
      <c r="G212" s="396">
        <v>30990000</v>
      </c>
      <c r="H212" s="396">
        <v>1</v>
      </c>
      <c r="I212" s="396"/>
      <c r="K212" s="323"/>
    </row>
    <row r="213" spans="2:11" x14ac:dyDescent="0.35">
      <c r="B213" s="396">
        <v>93</v>
      </c>
      <c r="C213" s="396" t="s">
        <v>90</v>
      </c>
      <c r="D213" s="396" t="s">
        <v>406</v>
      </c>
      <c r="E213" s="396" t="s">
        <v>407</v>
      </c>
      <c r="F213" s="396">
        <v>7867000</v>
      </c>
      <c r="G213" s="396">
        <v>35000000</v>
      </c>
      <c r="H213" s="396">
        <v>1</v>
      </c>
      <c r="I213" s="396"/>
      <c r="K213" s="323"/>
    </row>
    <row r="214" spans="2:11" x14ac:dyDescent="0.35">
      <c r="B214" s="396">
        <v>93</v>
      </c>
      <c r="C214" s="396" t="s">
        <v>90</v>
      </c>
      <c r="D214" s="396" t="s">
        <v>79</v>
      </c>
      <c r="E214" s="396" t="s">
        <v>437</v>
      </c>
      <c r="F214" s="396">
        <v>9169000</v>
      </c>
      <c r="G214" s="396">
        <v>29145000</v>
      </c>
      <c r="H214" s="396">
        <v>1</v>
      </c>
      <c r="I214" s="396"/>
      <c r="K214" s="323"/>
    </row>
    <row r="215" spans="2:11" x14ac:dyDescent="0.35">
      <c r="B215" s="396">
        <v>93</v>
      </c>
      <c r="C215" s="396" t="s">
        <v>90</v>
      </c>
      <c r="D215" s="396" t="s">
        <v>96</v>
      </c>
      <c r="E215" s="396" t="s">
        <v>353</v>
      </c>
      <c r="F215" s="396">
        <v>8560000</v>
      </c>
      <c r="G215" s="396">
        <v>18668172.035</v>
      </c>
      <c r="H215" s="396">
        <v>2</v>
      </c>
      <c r="I215" s="396"/>
      <c r="K215" s="323"/>
    </row>
    <row r="216" spans="2:11" x14ac:dyDescent="0.35">
      <c r="B216" s="396">
        <v>93</v>
      </c>
      <c r="C216" s="396" t="s">
        <v>90</v>
      </c>
      <c r="D216" s="396" t="s">
        <v>96</v>
      </c>
      <c r="E216" s="396" t="s">
        <v>71</v>
      </c>
      <c r="F216" s="396">
        <v>9227000</v>
      </c>
      <c r="G216" s="396">
        <v>23507000</v>
      </c>
      <c r="H216" s="396">
        <v>1</v>
      </c>
      <c r="I216" s="396"/>
      <c r="K216" s="323"/>
    </row>
    <row r="217" spans="2:11" x14ac:dyDescent="0.35">
      <c r="B217" s="396">
        <v>93</v>
      </c>
      <c r="C217" s="396" t="s">
        <v>11</v>
      </c>
      <c r="D217" s="396" t="s">
        <v>91</v>
      </c>
      <c r="E217" s="396" t="s">
        <v>509</v>
      </c>
      <c r="F217" s="396">
        <v>8287000</v>
      </c>
      <c r="G217" s="396">
        <v>24624771.129999999</v>
      </c>
      <c r="H217" s="396">
        <v>1</v>
      </c>
      <c r="I217" s="396"/>
      <c r="K217" s="323"/>
    </row>
    <row r="218" spans="2:11" x14ac:dyDescent="0.35">
      <c r="B218" s="396">
        <v>93</v>
      </c>
      <c r="C218" s="396" t="s">
        <v>11</v>
      </c>
      <c r="D218" s="396" t="s">
        <v>91</v>
      </c>
      <c r="E218" s="396" t="s">
        <v>504</v>
      </c>
      <c r="F218" s="396">
        <v>8579500</v>
      </c>
      <c r="G218" s="396">
        <v>20576836.375</v>
      </c>
      <c r="H218" s="396">
        <v>2</v>
      </c>
      <c r="I218" s="396"/>
      <c r="K218" s="323"/>
    </row>
    <row r="219" spans="2:11" x14ac:dyDescent="0.35">
      <c r="B219" s="396">
        <v>93</v>
      </c>
      <c r="C219" s="396" t="s">
        <v>11</v>
      </c>
      <c r="D219" s="396" t="s">
        <v>347</v>
      </c>
      <c r="E219" s="396" t="s">
        <v>582</v>
      </c>
      <c r="F219" s="396">
        <v>7825000</v>
      </c>
      <c r="G219" s="396">
        <v>26581399.379999999</v>
      </c>
      <c r="H219" s="396">
        <v>1</v>
      </c>
      <c r="I219" s="396"/>
      <c r="K219" s="323"/>
    </row>
    <row r="220" spans="2:11" x14ac:dyDescent="0.35">
      <c r="B220" s="396">
        <v>93</v>
      </c>
      <c r="C220" s="396" t="s">
        <v>11</v>
      </c>
      <c r="D220" s="396" t="s">
        <v>433</v>
      </c>
      <c r="E220" s="396" t="s">
        <v>463</v>
      </c>
      <c r="F220" s="396">
        <v>9001000</v>
      </c>
      <c r="G220" s="396">
        <v>20801967.550000001</v>
      </c>
      <c r="H220" s="396">
        <v>1</v>
      </c>
      <c r="I220" s="396"/>
      <c r="K220" s="323"/>
    </row>
    <row r="221" spans="2:11" x14ac:dyDescent="0.35">
      <c r="B221" s="396">
        <v>93</v>
      </c>
      <c r="C221" s="396" t="s">
        <v>11</v>
      </c>
      <c r="D221" s="396" t="s">
        <v>80</v>
      </c>
      <c r="E221" s="396" t="s">
        <v>86</v>
      </c>
      <c r="F221" s="396">
        <v>8276500</v>
      </c>
      <c r="G221" s="396">
        <v>26081981.600000001</v>
      </c>
      <c r="H221" s="396">
        <v>2</v>
      </c>
      <c r="I221" s="396"/>
      <c r="K221" s="323"/>
    </row>
    <row r="222" spans="2:11" x14ac:dyDescent="0.35">
      <c r="B222" s="396">
        <v>93</v>
      </c>
      <c r="C222" s="396" t="s">
        <v>11</v>
      </c>
      <c r="D222" s="396" t="s">
        <v>80</v>
      </c>
      <c r="E222" s="396" t="s">
        <v>87</v>
      </c>
      <c r="F222" s="396">
        <v>9254000</v>
      </c>
      <c r="G222" s="396">
        <v>21703421.27</v>
      </c>
      <c r="H222" s="396">
        <v>1</v>
      </c>
      <c r="I222" s="396"/>
      <c r="K222" s="323"/>
    </row>
    <row r="223" spans="2:11" x14ac:dyDescent="0.35">
      <c r="B223" s="396">
        <v>93</v>
      </c>
      <c r="C223" s="396" t="s">
        <v>11</v>
      </c>
      <c r="D223" s="396" t="s">
        <v>80</v>
      </c>
      <c r="E223" s="396" t="s">
        <v>88</v>
      </c>
      <c r="F223" s="396">
        <v>9043000</v>
      </c>
      <c r="G223" s="396">
        <v>25320796.600000001</v>
      </c>
      <c r="H223" s="396">
        <v>1</v>
      </c>
      <c r="I223" s="396"/>
      <c r="K223" s="323"/>
    </row>
    <row r="224" spans="2:11" x14ac:dyDescent="0.35">
      <c r="B224" s="396">
        <v>93</v>
      </c>
      <c r="C224" s="396" t="s">
        <v>11</v>
      </c>
      <c r="D224" s="396" t="s">
        <v>80</v>
      </c>
      <c r="E224" s="396" t="s">
        <v>89</v>
      </c>
      <c r="F224" s="396">
        <v>8623000</v>
      </c>
      <c r="G224" s="396">
        <v>18548600</v>
      </c>
      <c r="H224" s="396">
        <v>1</v>
      </c>
      <c r="I224" s="396"/>
      <c r="K224" s="323"/>
    </row>
    <row r="225" spans="2:11" x14ac:dyDescent="0.35">
      <c r="B225" s="396">
        <v>93</v>
      </c>
      <c r="C225" s="396" t="s">
        <v>11</v>
      </c>
      <c r="D225" s="396" t="s">
        <v>465</v>
      </c>
      <c r="E225" s="396" t="s">
        <v>527</v>
      </c>
      <c r="F225" s="396">
        <v>6902000</v>
      </c>
      <c r="G225" s="396">
        <v>42782789.039999999</v>
      </c>
      <c r="H225" s="396">
        <v>1</v>
      </c>
      <c r="I225" s="396"/>
      <c r="K225" s="323"/>
    </row>
    <row r="226" spans="2:11" x14ac:dyDescent="0.35">
      <c r="B226" s="396">
        <v>93</v>
      </c>
      <c r="C226" s="396" t="s">
        <v>11</v>
      </c>
      <c r="D226" s="396" t="s">
        <v>74</v>
      </c>
      <c r="E226" s="396" t="s">
        <v>328</v>
      </c>
      <c r="F226" s="396">
        <v>7993000</v>
      </c>
      <c r="G226" s="396">
        <v>14844487.689999999</v>
      </c>
      <c r="H226" s="396">
        <v>1</v>
      </c>
      <c r="I226" s="396"/>
      <c r="K226" s="323"/>
    </row>
    <row r="227" spans="2:11" x14ac:dyDescent="0.35">
      <c r="B227" s="396">
        <v>93</v>
      </c>
      <c r="C227" s="396" t="s">
        <v>13</v>
      </c>
      <c r="D227" s="396" t="s">
        <v>93</v>
      </c>
      <c r="E227" s="396" t="s">
        <v>294</v>
      </c>
      <c r="F227" s="396">
        <v>7867000</v>
      </c>
      <c r="G227" s="396">
        <v>19205000</v>
      </c>
      <c r="H227" s="396">
        <v>1</v>
      </c>
      <c r="I227" s="396"/>
      <c r="K227" s="323"/>
    </row>
    <row r="228" spans="2:11" x14ac:dyDescent="0.35">
      <c r="B228" s="396">
        <v>93</v>
      </c>
      <c r="C228" s="396" t="s">
        <v>63</v>
      </c>
      <c r="D228" s="396" t="s">
        <v>375</v>
      </c>
      <c r="E228" s="396" t="s">
        <v>359</v>
      </c>
      <c r="F228" s="396">
        <v>9188000</v>
      </c>
      <c r="G228" s="396">
        <v>26350000</v>
      </c>
      <c r="H228" s="396">
        <v>1</v>
      </c>
      <c r="I228" s="396"/>
      <c r="K228" s="323"/>
    </row>
    <row r="229" spans="2:11" x14ac:dyDescent="0.35">
      <c r="B229" s="396">
        <v>93</v>
      </c>
      <c r="C229" s="396" t="s">
        <v>63</v>
      </c>
      <c r="D229" s="396" t="s">
        <v>204</v>
      </c>
      <c r="E229" s="396" t="s">
        <v>204</v>
      </c>
      <c r="F229" s="396">
        <v>9201000</v>
      </c>
      <c r="G229" s="396">
        <v>22260000</v>
      </c>
      <c r="H229" s="396">
        <v>1</v>
      </c>
      <c r="I229" s="396"/>
      <c r="K229" s="323"/>
    </row>
    <row r="230" spans="2:11" x14ac:dyDescent="0.35">
      <c r="B230" s="396">
        <v>93</v>
      </c>
      <c r="C230" s="396" t="s">
        <v>64</v>
      </c>
      <c r="D230" s="396" t="s">
        <v>424</v>
      </c>
      <c r="E230" s="396" t="s">
        <v>431</v>
      </c>
      <c r="F230" s="396">
        <v>6860000</v>
      </c>
      <c r="G230" s="396">
        <v>18964781.960000001</v>
      </c>
      <c r="H230" s="396">
        <v>1</v>
      </c>
      <c r="I230" s="396"/>
      <c r="K230" s="323"/>
    </row>
    <row r="231" spans="2:11" x14ac:dyDescent="0.35">
      <c r="B231" s="396">
        <v>93</v>
      </c>
      <c r="C231" s="396" t="s">
        <v>64</v>
      </c>
      <c r="D231" s="396" t="s">
        <v>425</v>
      </c>
      <c r="E231" s="396" t="s">
        <v>426</v>
      </c>
      <c r="F231" s="396">
        <v>8161000</v>
      </c>
      <c r="G231" s="396">
        <v>32901417.48</v>
      </c>
      <c r="H231" s="396">
        <v>3</v>
      </c>
      <c r="I231" s="396"/>
      <c r="K231" s="323"/>
    </row>
    <row r="232" spans="2:11" x14ac:dyDescent="0.35">
      <c r="B232" s="396">
        <v>93</v>
      </c>
      <c r="C232" s="396" t="s">
        <v>64</v>
      </c>
      <c r="D232" s="396" t="s">
        <v>65</v>
      </c>
      <c r="E232" s="396" t="s">
        <v>522</v>
      </c>
      <c r="F232" s="396">
        <v>7993000</v>
      </c>
      <c r="G232" s="396">
        <v>22785000</v>
      </c>
      <c r="H232" s="396">
        <v>1</v>
      </c>
      <c r="I232" s="396"/>
      <c r="K232" s="323"/>
    </row>
    <row r="233" spans="2:11" x14ac:dyDescent="0.35">
      <c r="B233" s="396">
        <v>93</v>
      </c>
      <c r="C233" s="396" t="s">
        <v>64</v>
      </c>
      <c r="D233" s="396" t="s">
        <v>65</v>
      </c>
      <c r="E233" s="396" t="s">
        <v>379</v>
      </c>
      <c r="F233" s="396">
        <v>8750500</v>
      </c>
      <c r="G233" s="396">
        <v>20233183.085000001</v>
      </c>
      <c r="H233" s="396">
        <v>2</v>
      </c>
      <c r="I233" s="396"/>
      <c r="K233" s="323"/>
    </row>
    <row r="234" spans="2:11" x14ac:dyDescent="0.35">
      <c r="B234" s="396">
        <v>93</v>
      </c>
      <c r="C234" s="396" t="s">
        <v>92</v>
      </c>
      <c r="D234" s="396" t="s">
        <v>94</v>
      </c>
      <c r="E234" s="396" t="s">
        <v>98</v>
      </c>
      <c r="F234" s="396">
        <v>8875000</v>
      </c>
      <c r="G234" s="396">
        <v>28752000</v>
      </c>
      <c r="H234" s="396">
        <v>1</v>
      </c>
      <c r="I234" s="396"/>
      <c r="K234" s="323"/>
    </row>
    <row r="235" spans="2:11" x14ac:dyDescent="0.35">
      <c r="B235" s="396">
        <v>93</v>
      </c>
      <c r="C235" s="396" t="s">
        <v>92</v>
      </c>
      <c r="D235" s="396" t="s">
        <v>95</v>
      </c>
      <c r="E235" s="396" t="s">
        <v>95</v>
      </c>
      <c r="F235" s="396">
        <v>8161000</v>
      </c>
      <c r="G235" s="396">
        <v>30100000</v>
      </c>
      <c r="H235" s="396">
        <v>1</v>
      </c>
      <c r="I235" s="396"/>
      <c r="K235" s="323"/>
    </row>
    <row r="236" spans="2:11" x14ac:dyDescent="0.35">
      <c r="B236" s="396">
        <v>94</v>
      </c>
      <c r="C236" s="396" t="s">
        <v>90</v>
      </c>
      <c r="D236" s="396" t="s">
        <v>96</v>
      </c>
      <c r="E236" s="396" t="s">
        <v>354</v>
      </c>
      <c r="F236" s="396">
        <v>9298250</v>
      </c>
      <c r="G236" s="396">
        <v>9572731.8000000007</v>
      </c>
      <c r="H236" s="396">
        <v>4</v>
      </c>
      <c r="I236" s="396"/>
      <c r="K236" s="323"/>
    </row>
    <row r="237" spans="2:11" x14ac:dyDescent="0.35">
      <c r="B237" s="396">
        <v>96</v>
      </c>
      <c r="C237" s="396" t="s">
        <v>90</v>
      </c>
      <c r="D237" s="396" t="s">
        <v>320</v>
      </c>
      <c r="E237" s="396" t="s">
        <v>583</v>
      </c>
      <c r="F237" s="396">
        <v>9267000</v>
      </c>
      <c r="G237" s="396">
        <v>9582137.75</v>
      </c>
      <c r="H237" s="396">
        <v>1</v>
      </c>
      <c r="I237" s="396"/>
      <c r="K237" s="323"/>
    </row>
    <row r="238" spans="2:11" x14ac:dyDescent="0.35">
      <c r="B238" s="396">
        <v>96</v>
      </c>
      <c r="C238" s="396" t="s">
        <v>11</v>
      </c>
      <c r="D238" s="396" t="s">
        <v>72</v>
      </c>
      <c r="E238" s="396" t="s">
        <v>510</v>
      </c>
      <c r="F238" s="396">
        <v>8297000</v>
      </c>
      <c r="G238" s="396">
        <v>8564000</v>
      </c>
      <c r="H238" s="396">
        <v>1</v>
      </c>
      <c r="I238" s="396"/>
      <c r="K238" s="323"/>
    </row>
    <row r="239" spans="2:11" x14ac:dyDescent="0.35">
      <c r="B239" s="396">
        <v>96</v>
      </c>
      <c r="C239" s="396" t="s">
        <v>11</v>
      </c>
      <c r="D239" s="396" t="s">
        <v>417</v>
      </c>
      <c r="E239" s="396" t="s">
        <v>354</v>
      </c>
      <c r="F239" s="396">
        <v>8245000</v>
      </c>
      <c r="G239" s="396">
        <v>9589636.5</v>
      </c>
      <c r="H239" s="396">
        <v>1</v>
      </c>
      <c r="I239" s="396"/>
      <c r="K239" s="323"/>
    </row>
    <row r="240" spans="2:11" x14ac:dyDescent="0.35">
      <c r="B240" s="396">
        <v>96</v>
      </c>
      <c r="C240" s="396" t="s">
        <v>11</v>
      </c>
      <c r="D240" s="396" t="s">
        <v>74</v>
      </c>
      <c r="E240" s="396" t="s">
        <v>97</v>
      </c>
      <c r="F240" s="396">
        <v>10850000</v>
      </c>
      <c r="G240" s="396">
        <v>11196120.1666667</v>
      </c>
      <c r="H240" s="396">
        <v>3</v>
      </c>
      <c r="I240" s="396"/>
      <c r="K240" s="323"/>
    </row>
    <row r="241" spans="2:11" x14ac:dyDescent="0.35">
      <c r="B241" s="396">
        <v>96</v>
      </c>
      <c r="C241" s="396" t="s">
        <v>11</v>
      </c>
      <c r="D241" s="396" t="s">
        <v>74</v>
      </c>
      <c r="E241" s="396" t="s">
        <v>538</v>
      </c>
      <c r="F241" s="396">
        <v>9260500</v>
      </c>
      <c r="G241" s="396">
        <v>9601557.75</v>
      </c>
      <c r="H241" s="396">
        <v>2</v>
      </c>
      <c r="I241" s="396"/>
      <c r="K241" s="323"/>
    </row>
    <row r="242" spans="2:11" x14ac:dyDescent="0.35">
      <c r="B242" s="396">
        <v>96</v>
      </c>
      <c r="C242" s="396" t="s">
        <v>12</v>
      </c>
      <c r="D242" s="396" t="s">
        <v>250</v>
      </c>
      <c r="E242" s="396" t="s">
        <v>421</v>
      </c>
      <c r="F242" s="396">
        <v>9300000</v>
      </c>
      <c r="G242" s="396">
        <v>9587840</v>
      </c>
      <c r="H242" s="396">
        <v>1</v>
      </c>
      <c r="I242" s="396"/>
      <c r="K242" s="323"/>
    </row>
    <row r="243" spans="2:11" x14ac:dyDescent="0.35">
      <c r="B243" s="396">
        <v>96</v>
      </c>
      <c r="C243" s="396" t="s">
        <v>63</v>
      </c>
      <c r="D243" s="396" t="s">
        <v>288</v>
      </c>
      <c r="E243" s="396" t="s">
        <v>584</v>
      </c>
      <c r="F243" s="396">
        <v>9260000</v>
      </c>
      <c r="G243" s="396">
        <v>9601558</v>
      </c>
      <c r="H243" s="396">
        <v>1</v>
      </c>
      <c r="I243" s="396"/>
      <c r="K243" s="323"/>
    </row>
    <row r="244" spans="2:11" x14ac:dyDescent="0.35">
      <c r="B244" s="396">
        <v>96</v>
      </c>
      <c r="C244" s="396" t="s">
        <v>63</v>
      </c>
      <c r="D244" s="396" t="s">
        <v>288</v>
      </c>
      <c r="E244" s="396" t="s">
        <v>475</v>
      </c>
      <c r="F244" s="396">
        <v>8539000</v>
      </c>
      <c r="G244" s="396">
        <v>9592958.1999999993</v>
      </c>
      <c r="H244" s="396">
        <v>1</v>
      </c>
      <c r="I244" s="396"/>
      <c r="K244" s="323"/>
    </row>
    <row r="245" spans="2:11" x14ac:dyDescent="0.35">
      <c r="B245" s="396">
        <v>96</v>
      </c>
      <c r="C245" s="396" t="s">
        <v>63</v>
      </c>
      <c r="D245" s="396" t="s">
        <v>373</v>
      </c>
      <c r="E245" s="396" t="s">
        <v>373</v>
      </c>
      <c r="F245" s="396">
        <v>9300000</v>
      </c>
      <c r="G245" s="396">
        <v>9601558</v>
      </c>
      <c r="H245" s="396">
        <v>1</v>
      </c>
      <c r="I245" s="396"/>
      <c r="K245" s="323"/>
    </row>
    <row r="246" spans="2:11" x14ac:dyDescent="0.35">
      <c r="B246" s="396">
        <v>96</v>
      </c>
      <c r="C246" s="396" t="s">
        <v>63</v>
      </c>
      <c r="D246" s="396" t="s">
        <v>76</v>
      </c>
      <c r="E246" s="396" t="s">
        <v>76</v>
      </c>
      <c r="F246" s="396">
        <v>9254000</v>
      </c>
      <c r="G246" s="396">
        <v>9601038.1999999993</v>
      </c>
      <c r="H246" s="396">
        <v>1</v>
      </c>
      <c r="I246" s="396"/>
      <c r="K246" s="323"/>
    </row>
    <row r="247" spans="2:11" x14ac:dyDescent="0.35">
      <c r="B247" s="396">
        <v>96</v>
      </c>
      <c r="C247" s="396" t="s">
        <v>63</v>
      </c>
      <c r="D247" s="396" t="s">
        <v>76</v>
      </c>
      <c r="E247" s="396" t="s">
        <v>404</v>
      </c>
      <c r="F247" s="396">
        <v>9300000</v>
      </c>
      <c r="G247" s="396">
        <v>9601557.5</v>
      </c>
      <c r="H247" s="396">
        <v>1</v>
      </c>
      <c r="I247" s="396"/>
      <c r="K247" s="323"/>
    </row>
    <row r="248" spans="2:11" x14ac:dyDescent="0.35">
      <c r="B248" s="396">
        <v>96</v>
      </c>
      <c r="C248" s="396" t="s">
        <v>64</v>
      </c>
      <c r="D248" s="396" t="s">
        <v>64</v>
      </c>
      <c r="E248" s="396" t="s">
        <v>323</v>
      </c>
      <c r="F248" s="396">
        <v>9227000</v>
      </c>
      <c r="G248" s="396">
        <v>9600733.0999999996</v>
      </c>
      <c r="H248" s="396">
        <v>1</v>
      </c>
      <c r="I248" s="396"/>
      <c r="K248" s="323"/>
    </row>
    <row r="249" spans="2:11" x14ac:dyDescent="0.35">
      <c r="B249" s="396">
        <v>101</v>
      </c>
      <c r="C249" s="396" t="s">
        <v>13</v>
      </c>
      <c r="D249" s="396" t="s">
        <v>93</v>
      </c>
      <c r="E249" s="396" t="s">
        <v>294</v>
      </c>
      <c r="F249" s="396">
        <v>9300000</v>
      </c>
      <c r="G249" s="396">
        <v>9560000</v>
      </c>
      <c r="H249" s="396">
        <v>1</v>
      </c>
      <c r="I249" s="396"/>
      <c r="K249" s="323"/>
    </row>
    <row r="250" spans="2:11" x14ac:dyDescent="0.35">
      <c r="B250" s="396">
        <v>101</v>
      </c>
      <c r="C250" s="396" t="s">
        <v>64</v>
      </c>
      <c r="D250" s="396" t="s">
        <v>62</v>
      </c>
      <c r="E250" s="396" t="s">
        <v>439</v>
      </c>
      <c r="F250" s="396">
        <v>9300000</v>
      </c>
      <c r="G250" s="396">
        <v>9407000</v>
      </c>
      <c r="H250" s="396">
        <v>1</v>
      </c>
      <c r="I250" s="396"/>
      <c r="K250" s="323"/>
    </row>
    <row r="251" spans="2:11" x14ac:dyDescent="0.35">
      <c r="B251" s="396">
        <v>101</v>
      </c>
      <c r="C251" s="396" t="s">
        <v>64</v>
      </c>
      <c r="D251" s="396" t="s">
        <v>326</v>
      </c>
      <c r="E251" s="396" t="s">
        <v>495</v>
      </c>
      <c r="F251" s="396">
        <v>13950000</v>
      </c>
      <c r="G251" s="396">
        <v>14103000</v>
      </c>
      <c r="H251" s="396">
        <v>1</v>
      </c>
      <c r="I251" s="396"/>
      <c r="K251" s="323"/>
    </row>
    <row r="252" spans="2:11" x14ac:dyDescent="0.35">
      <c r="B252" s="396">
        <v>105</v>
      </c>
      <c r="C252" s="396" t="s">
        <v>90</v>
      </c>
      <c r="D252" s="396" t="s">
        <v>96</v>
      </c>
      <c r="E252" s="396" t="s">
        <v>438</v>
      </c>
      <c r="F252" s="396">
        <v>9300000</v>
      </c>
      <c r="G252" s="396">
        <v>9300000</v>
      </c>
      <c r="H252" s="396">
        <v>1</v>
      </c>
      <c r="I252" s="396"/>
      <c r="K252" s="323"/>
    </row>
    <row r="253" spans="2:11" x14ac:dyDescent="0.35">
      <c r="B253" s="396">
        <v>105</v>
      </c>
      <c r="C253" s="396" t="s">
        <v>11</v>
      </c>
      <c r="D253" s="396" t="s">
        <v>74</v>
      </c>
      <c r="E253" s="396" t="s">
        <v>324</v>
      </c>
      <c r="F253" s="396">
        <v>8480000</v>
      </c>
      <c r="G253" s="396">
        <v>8668345.9600000009</v>
      </c>
      <c r="H253" s="396">
        <v>1</v>
      </c>
      <c r="I253" s="396"/>
      <c r="K253" s="323"/>
    </row>
    <row r="254" spans="2:11" x14ac:dyDescent="0.35">
      <c r="B254" s="396">
        <v>105</v>
      </c>
      <c r="C254" s="396" t="s">
        <v>11</v>
      </c>
      <c r="D254" s="396" t="s">
        <v>85</v>
      </c>
      <c r="E254" s="396" t="s">
        <v>331</v>
      </c>
      <c r="F254" s="396">
        <v>8480000</v>
      </c>
      <c r="G254" s="396">
        <v>8668345.9600000009</v>
      </c>
      <c r="H254" s="396">
        <v>1</v>
      </c>
      <c r="I254" s="396"/>
      <c r="K254" s="323"/>
    </row>
    <row r="255" spans="2:11" x14ac:dyDescent="0.35">
      <c r="B255" s="396">
        <v>105</v>
      </c>
      <c r="C255" s="396" t="s">
        <v>63</v>
      </c>
      <c r="D255" s="396" t="s">
        <v>288</v>
      </c>
      <c r="E255" s="396" t="s">
        <v>493</v>
      </c>
      <c r="F255" s="396">
        <v>9300000</v>
      </c>
      <c r="G255" s="396">
        <v>9488345.9600000009</v>
      </c>
      <c r="H255" s="396">
        <v>1</v>
      </c>
      <c r="I255" s="396"/>
      <c r="K255" s="323"/>
    </row>
    <row r="256" spans="2:11" x14ac:dyDescent="0.35">
      <c r="B256" s="396">
        <v>105</v>
      </c>
      <c r="C256" s="396" t="s">
        <v>63</v>
      </c>
      <c r="D256" s="396" t="s">
        <v>373</v>
      </c>
      <c r="E256" s="396" t="s">
        <v>374</v>
      </c>
      <c r="F256" s="396">
        <v>8480000</v>
      </c>
      <c r="G256" s="396">
        <v>8668345.9600000009</v>
      </c>
      <c r="H256" s="396">
        <v>1</v>
      </c>
      <c r="I256" s="396"/>
      <c r="K256" s="323"/>
    </row>
    <row r="257" spans="2:11" x14ac:dyDescent="0.35">
      <c r="B257" s="396">
        <v>105</v>
      </c>
      <c r="C257" s="396" t="s">
        <v>63</v>
      </c>
      <c r="D257" s="396" t="s">
        <v>76</v>
      </c>
      <c r="E257" s="396" t="s">
        <v>76</v>
      </c>
      <c r="F257" s="396">
        <v>9300000</v>
      </c>
      <c r="G257" s="396">
        <v>9488345.9600000009</v>
      </c>
      <c r="H257" s="396">
        <v>1</v>
      </c>
      <c r="I257" s="396"/>
      <c r="K257" s="323"/>
    </row>
    <row r="258" spans="2:11" x14ac:dyDescent="0.35">
      <c r="B258" s="396">
        <v>105</v>
      </c>
      <c r="C258" s="396" t="s">
        <v>63</v>
      </c>
      <c r="D258" s="396" t="s">
        <v>325</v>
      </c>
      <c r="E258" s="396" t="s">
        <v>552</v>
      </c>
      <c r="F258" s="396">
        <v>9300000</v>
      </c>
      <c r="G258" s="396">
        <v>9488345.9600000009</v>
      </c>
      <c r="H258" s="396">
        <v>1</v>
      </c>
      <c r="I258" s="396"/>
      <c r="K258" s="323"/>
    </row>
    <row r="259" spans="2:11" x14ac:dyDescent="0.35">
      <c r="B259" s="396">
        <v>105</v>
      </c>
      <c r="C259" s="396" t="s">
        <v>63</v>
      </c>
      <c r="D259" s="396" t="s">
        <v>517</v>
      </c>
      <c r="E259" s="396" t="s">
        <v>517</v>
      </c>
      <c r="F259" s="396">
        <v>8432000</v>
      </c>
      <c r="G259" s="396">
        <v>8668345.9600000009</v>
      </c>
      <c r="H259" s="396">
        <v>1</v>
      </c>
      <c r="I259" s="396"/>
      <c r="K259" s="323"/>
    </row>
    <row r="260" spans="2:11" x14ac:dyDescent="0.35">
      <c r="B260" s="396">
        <v>105</v>
      </c>
      <c r="C260" s="396" t="s">
        <v>63</v>
      </c>
      <c r="D260" s="396" t="s">
        <v>517</v>
      </c>
      <c r="E260" s="396" t="s">
        <v>521</v>
      </c>
      <c r="F260" s="396">
        <v>9300000</v>
      </c>
      <c r="G260" s="396">
        <v>9488345.9600000009</v>
      </c>
      <c r="H260" s="396">
        <v>1</v>
      </c>
      <c r="I260" s="396"/>
      <c r="K260" s="323"/>
    </row>
    <row r="261" spans="2:11" x14ac:dyDescent="0.35">
      <c r="B261" s="396">
        <v>105</v>
      </c>
      <c r="C261" s="396" t="s">
        <v>64</v>
      </c>
      <c r="D261" s="396" t="s">
        <v>83</v>
      </c>
      <c r="E261" s="396" t="s">
        <v>83</v>
      </c>
      <c r="F261" s="396">
        <v>9300000</v>
      </c>
      <c r="G261" s="396">
        <v>9300000</v>
      </c>
      <c r="H261" s="396">
        <v>1</v>
      </c>
      <c r="I261" s="396"/>
      <c r="K261" s="323"/>
    </row>
    <row r="262" spans="2:11" x14ac:dyDescent="0.35">
      <c r="B262" s="396">
        <v>105</v>
      </c>
      <c r="C262" s="396" t="s">
        <v>64</v>
      </c>
      <c r="D262" s="396" t="s">
        <v>83</v>
      </c>
      <c r="E262" s="396" t="s">
        <v>381</v>
      </c>
      <c r="F262" s="396">
        <v>8480000</v>
      </c>
      <c r="G262" s="396">
        <v>8480000</v>
      </c>
      <c r="H262" s="396">
        <v>1</v>
      </c>
      <c r="I262" s="396"/>
      <c r="K262" s="323"/>
    </row>
    <row r="263" spans="2:11" x14ac:dyDescent="0.35">
      <c r="B263" s="396">
        <v>105</v>
      </c>
      <c r="C263" s="396" t="s">
        <v>64</v>
      </c>
      <c r="D263" s="396" t="s">
        <v>77</v>
      </c>
      <c r="E263" s="396" t="s">
        <v>291</v>
      </c>
      <c r="F263" s="396">
        <v>9300000</v>
      </c>
      <c r="G263" s="396">
        <v>9300000</v>
      </c>
      <c r="H263" s="396">
        <v>1</v>
      </c>
      <c r="I263" s="396"/>
      <c r="K263" s="323"/>
    </row>
    <row r="264" spans="2:11" x14ac:dyDescent="0.35">
      <c r="B264" s="396">
        <v>105</v>
      </c>
      <c r="C264" s="396" t="s">
        <v>64</v>
      </c>
      <c r="D264" s="396" t="s">
        <v>77</v>
      </c>
      <c r="E264" s="396" t="s">
        <v>348</v>
      </c>
      <c r="F264" s="396">
        <v>8480000</v>
      </c>
      <c r="G264" s="396">
        <v>8480000</v>
      </c>
      <c r="H264" s="396">
        <v>1</v>
      </c>
      <c r="I264" s="396"/>
      <c r="K264" s="323"/>
    </row>
    <row r="265" spans="2:11" x14ac:dyDescent="0.35">
      <c r="B265" s="396">
        <v>105</v>
      </c>
      <c r="C265" s="396" t="s">
        <v>64</v>
      </c>
      <c r="D265" s="396" t="s">
        <v>77</v>
      </c>
      <c r="E265" s="396" t="s">
        <v>383</v>
      </c>
      <c r="F265" s="396">
        <v>9300000</v>
      </c>
      <c r="G265" s="396">
        <v>9300000</v>
      </c>
      <c r="H265" s="396">
        <v>1</v>
      </c>
      <c r="I265" s="396"/>
      <c r="K265" s="323"/>
    </row>
    <row r="266" spans="2:11" x14ac:dyDescent="0.35">
      <c r="B266" s="396">
        <v>105</v>
      </c>
      <c r="C266" s="396" t="s">
        <v>64</v>
      </c>
      <c r="D266" s="396" t="s">
        <v>386</v>
      </c>
      <c r="E266" s="396" t="s">
        <v>524</v>
      </c>
      <c r="F266" s="396">
        <v>9300000</v>
      </c>
      <c r="G266" s="396">
        <v>9300000</v>
      </c>
      <c r="H266" s="396">
        <v>1</v>
      </c>
      <c r="I266" s="396"/>
      <c r="K266" s="323"/>
    </row>
    <row r="267" spans="2:11" x14ac:dyDescent="0.35">
      <c r="B267" s="396">
        <v>108</v>
      </c>
      <c r="C267" s="396" t="s">
        <v>12</v>
      </c>
      <c r="D267" s="396" t="s">
        <v>12</v>
      </c>
      <c r="E267" s="396" t="s">
        <v>469</v>
      </c>
      <c r="F267" s="396">
        <v>9247000</v>
      </c>
      <c r="G267" s="396">
        <v>9528766.4299999997</v>
      </c>
      <c r="H267" s="396">
        <v>1</v>
      </c>
      <c r="I267" s="396"/>
      <c r="K267" s="323"/>
    </row>
    <row r="268" spans="2:11" x14ac:dyDescent="0.35">
      <c r="B268" s="396">
        <v>116</v>
      </c>
      <c r="C268" s="396" t="s">
        <v>64</v>
      </c>
      <c r="D268" s="396" t="s">
        <v>64</v>
      </c>
      <c r="E268" s="396" t="s">
        <v>376</v>
      </c>
      <c r="F268" s="396">
        <v>9293000</v>
      </c>
      <c r="G268" s="396">
        <v>9466650.4199999999</v>
      </c>
      <c r="H268" s="396">
        <v>2</v>
      </c>
      <c r="I268" s="396"/>
      <c r="K268" s="323"/>
    </row>
    <row r="269" spans="2:11" x14ac:dyDescent="0.35">
      <c r="B269" s="396">
        <v>4</v>
      </c>
      <c r="C269" s="396" t="s">
        <v>90</v>
      </c>
      <c r="D269" s="396" t="s">
        <v>349</v>
      </c>
      <c r="E269" s="396" t="s">
        <v>349</v>
      </c>
      <c r="F269" s="396">
        <v>9280000</v>
      </c>
      <c r="G269" s="396">
        <v>9500000</v>
      </c>
      <c r="H269" s="396">
        <v>1</v>
      </c>
      <c r="I269" s="396"/>
      <c r="K269" s="323"/>
    </row>
    <row r="270" spans="2:11" x14ac:dyDescent="0.35">
      <c r="B270" s="396">
        <v>4</v>
      </c>
      <c r="C270" s="396" t="s">
        <v>90</v>
      </c>
      <c r="D270" s="396" t="s">
        <v>349</v>
      </c>
      <c r="E270" s="396" t="s">
        <v>501</v>
      </c>
      <c r="F270" s="396">
        <v>6975000</v>
      </c>
      <c r="G270" s="396">
        <v>11825000</v>
      </c>
      <c r="H270" s="396">
        <v>2</v>
      </c>
      <c r="I270" s="396"/>
      <c r="K270" s="323"/>
    </row>
    <row r="271" spans="2:11" x14ac:dyDescent="0.35">
      <c r="B271" s="396">
        <v>4</v>
      </c>
      <c r="C271" s="396" t="s">
        <v>90</v>
      </c>
      <c r="D271" s="396" t="s">
        <v>320</v>
      </c>
      <c r="E271" s="396" t="s">
        <v>321</v>
      </c>
      <c r="F271" s="396">
        <v>7028000</v>
      </c>
      <c r="G271" s="396">
        <v>41368000</v>
      </c>
      <c r="H271" s="396">
        <v>1</v>
      </c>
      <c r="I271" s="396"/>
      <c r="K271" s="323"/>
    </row>
    <row r="272" spans="2:11" x14ac:dyDescent="0.35">
      <c r="B272" s="396">
        <v>4</v>
      </c>
      <c r="C272" s="396" t="s">
        <v>90</v>
      </c>
      <c r="D272" s="396" t="s">
        <v>351</v>
      </c>
      <c r="E272" s="396" t="s">
        <v>352</v>
      </c>
      <c r="F272" s="396">
        <v>9300000</v>
      </c>
      <c r="G272" s="396">
        <v>9500000</v>
      </c>
      <c r="H272" s="396">
        <v>1</v>
      </c>
      <c r="I272" s="396"/>
      <c r="K272" s="323"/>
    </row>
    <row r="273" spans="2:11" x14ac:dyDescent="0.35">
      <c r="B273" s="396">
        <v>4</v>
      </c>
      <c r="C273" s="396" t="s">
        <v>90</v>
      </c>
      <c r="D273" s="396" t="s">
        <v>351</v>
      </c>
      <c r="E273" s="396" t="s">
        <v>585</v>
      </c>
      <c r="F273" s="396">
        <v>9290000</v>
      </c>
      <c r="G273" s="396">
        <v>9500000</v>
      </c>
      <c r="H273" s="396">
        <v>2</v>
      </c>
      <c r="I273" s="396"/>
      <c r="K273" s="323"/>
    </row>
    <row r="274" spans="2:11" x14ac:dyDescent="0.35">
      <c r="B274" s="396">
        <v>4</v>
      </c>
      <c r="C274" s="396" t="s">
        <v>90</v>
      </c>
      <c r="D274" s="396" t="s">
        <v>351</v>
      </c>
      <c r="E274" s="396" t="s">
        <v>586</v>
      </c>
      <c r="F274" s="396">
        <v>9300000</v>
      </c>
      <c r="G274" s="396">
        <v>9500000</v>
      </c>
      <c r="H274" s="396">
        <v>1</v>
      </c>
      <c r="I274" s="396"/>
      <c r="K274" s="323"/>
    </row>
    <row r="275" spans="2:11" x14ac:dyDescent="0.35">
      <c r="B275" s="396">
        <v>4</v>
      </c>
      <c r="C275" s="396" t="s">
        <v>90</v>
      </c>
      <c r="D275" s="396" t="s">
        <v>351</v>
      </c>
      <c r="E275" s="396" t="s">
        <v>485</v>
      </c>
      <c r="F275" s="396">
        <v>9300000</v>
      </c>
      <c r="G275" s="396">
        <v>9500000</v>
      </c>
      <c r="H275" s="396">
        <v>1</v>
      </c>
      <c r="I275" s="396"/>
      <c r="K275" s="323"/>
    </row>
    <row r="276" spans="2:11" x14ac:dyDescent="0.35">
      <c r="B276" s="396">
        <v>4</v>
      </c>
      <c r="C276" s="396" t="s">
        <v>90</v>
      </c>
      <c r="D276" s="396" t="s">
        <v>432</v>
      </c>
      <c r="E276" s="396" t="s">
        <v>479</v>
      </c>
      <c r="F276" s="396">
        <v>8749000</v>
      </c>
      <c r="G276" s="396">
        <v>9500000</v>
      </c>
      <c r="H276" s="396">
        <v>1</v>
      </c>
      <c r="I276" s="396"/>
      <c r="K276" s="323"/>
    </row>
    <row r="277" spans="2:11" x14ac:dyDescent="0.35">
      <c r="B277" s="396">
        <v>4</v>
      </c>
      <c r="C277" s="396" t="s">
        <v>90</v>
      </c>
      <c r="D277" s="396" t="s">
        <v>96</v>
      </c>
      <c r="E277" s="396" t="s">
        <v>353</v>
      </c>
      <c r="F277" s="396">
        <v>9300000</v>
      </c>
      <c r="G277" s="396">
        <v>9500000</v>
      </c>
      <c r="H277" s="396">
        <v>1</v>
      </c>
      <c r="I277" s="396"/>
      <c r="K277" s="323"/>
    </row>
    <row r="278" spans="2:11" x14ac:dyDescent="0.35">
      <c r="B278" s="396">
        <v>4</v>
      </c>
      <c r="C278" s="396" t="s">
        <v>90</v>
      </c>
      <c r="D278" s="396" t="s">
        <v>96</v>
      </c>
      <c r="E278" s="396" t="s">
        <v>409</v>
      </c>
      <c r="F278" s="396">
        <v>9300000</v>
      </c>
      <c r="G278" s="396">
        <v>9550000</v>
      </c>
      <c r="H278" s="396">
        <v>1</v>
      </c>
      <c r="I278" s="396"/>
      <c r="K278" s="323"/>
    </row>
    <row r="279" spans="2:11" x14ac:dyDescent="0.35">
      <c r="B279" s="396">
        <v>4</v>
      </c>
      <c r="C279" s="396" t="s">
        <v>90</v>
      </c>
      <c r="D279" s="396" t="s">
        <v>96</v>
      </c>
      <c r="E279" s="396" t="s">
        <v>354</v>
      </c>
      <c r="F279" s="396">
        <v>9267000</v>
      </c>
      <c r="G279" s="396">
        <v>9500000</v>
      </c>
      <c r="H279" s="396">
        <v>1</v>
      </c>
      <c r="I279" s="396"/>
      <c r="K279" s="323"/>
    </row>
    <row r="280" spans="2:11" x14ac:dyDescent="0.35">
      <c r="B280" s="396">
        <v>4</v>
      </c>
      <c r="C280" s="396" t="s">
        <v>90</v>
      </c>
      <c r="D280" s="396" t="s">
        <v>96</v>
      </c>
      <c r="E280" s="396" t="s">
        <v>519</v>
      </c>
      <c r="F280" s="396">
        <v>9300000</v>
      </c>
      <c r="G280" s="396">
        <v>9525000</v>
      </c>
      <c r="H280" s="396">
        <v>2</v>
      </c>
      <c r="I280" s="396"/>
      <c r="K280" s="323"/>
    </row>
    <row r="281" spans="2:11" x14ac:dyDescent="0.35">
      <c r="B281" s="396">
        <v>4</v>
      </c>
      <c r="C281" s="396" t="s">
        <v>90</v>
      </c>
      <c r="D281" s="396" t="s">
        <v>327</v>
      </c>
      <c r="E281" s="396" t="s">
        <v>356</v>
      </c>
      <c r="F281" s="396">
        <v>8384000</v>
      </c>
      <c r="G281" s="396">
        <v>8780000</v>
      </c>
      <c r="H281" s="396">
        <v>1</v>
      </c>
      <c r="I281" s="396"/>
      <c r="K281" s="323"/>
    </row>
    <row r="282" spans="2:11" x14ac:dyDescent="0.35">
      <c r="B282" s="396">
        <v>4</v>
      </c>
      <c r="C282" s="396" t="s">
        <v>11</v>
      </c>
      <c r="D282" s="396" t="s">
        <v>11</v>
      </c>
      <c r="E282" s="396" t="s">
        <v>70</v>
      </c>
      <c r="F282" s="396">
        <v>6797000</v>
      </c>
      <c r="G282" s="396">
        <v>46157000</v>
      </c>
      <c r="H282" s="396">
        <v>2</v>
      </c>
      <c r="I282" s="396"/>
      <c r="K282" s="323"/>
    </row>
    <row r="283" spans="2:11" x14ac:dyDescent="0.35">
      <c r="B283" s="396">
        <v>4</v>
      </c>
      <c r="C283" s="396" t="s">
        <v>11</v>
      </c>
      <c r="D283" s="396" t="s">
        <v>91</v>
      </c>
      <c r="E283" s="396" t="s">
        <v>470</v>
      </c>
      <c r="F283" s="396">
        <v>9300000</v>
      </c>
      <c r="G283" s="396">
        <v>9500000</v>
      </c>
      <c r="H283" s="396">
        <v>1</v>
      </c>
      <c r="I283" s="396"/>
      <c r="K283" s="323"/>
    </row>
    <row r="284" spans="2:11" x14ac:dyDescent="0.35">
      <c r="B284" s="396">
        <v>4</v>
      </c>
      <c r="C284" s="396" t="s">
        <v>11</v>
      </c>
      <c r="D284" s="396" t="s">
        <v>91</v>
      </c>
      <c r="E284" s="396" t="s">
        <v>289</v>
      </c>
      <c r="F284" s="396">
        <v>9300000</v>
      </c>
      <c r="G284" s="396">
        <v>9500000</v>
      </c>
      <c r="H284" s="396">
        <v>1</v>
      </c>
      <c r="I284" s="396"/>
      <c r="K284" s="323"/>
    </row>
    <row r="285" spans="2:11" x14ac:dyDescent="0.35">
      <c r="B285" s="396">
        <v>4</v>
      </c>
      <c r="C285" s="396" t="s">
        <v>11</v>
      </c>
      <c r="D285" s="396" t="s">
        <v>72</v>
      </c>
      <c r="E285" s="396" t="s">
        <v>72</v>
      </c>
      <c r="F285" s="396">
        <v>9300000</v>
      </c>
      <c r="G285" s="396">
        <v>9500000</v>
      </c>
      <c r="H285" s="396">
        <v>2</v>
      </c>
      <c r="I285" s="396"/>
      <c r="K285" s="323"/>
    </row>
    <row r="286" spans="2:11" x14ac:dyDescent="0.35">
      <c r="B286" s="396">
        <v>4</v>
      </c>
      <c r="C286" s="396" t="s">
        <v>11</v>
      </c>
      <c r="D286" s="396" t="s">
        <v>316</v>
      </c>
      <c r="E286" s="396" t="s">
        <v>298</v>
      </c>
      <c r="F286" s="396">
        <v>9241000</v>
      </c>
      <c r="G286" s="396">
        <v>9716764.7400000002</v>
      </c>
      <c r="H286" s="396">
        <v>1</v>
      </c>
      <c r="I286" s="396"/>
      <c r="K286" s="323"/>
    </row>
    <row r="287" spans="2:11" x14ac:dyDescent="0.35">
      <c r="B287" s="396">
        <v>4</v>
      </c>
      <c r="C287" s="396" t="s">
        <v>11</v>
      </c>
      <c r="D287" s="396" t="s">
        <v>417</v>
      </c>
      <c r="E287" s="396" t="s">
        <v>400</v>
      </c>
      <c r="F287" s="396">
        <v>8035000</v>
      </c>
      <c r="G287" s="396">
        <v>28535000</v>
      </c>
      <c r="H287" s="396">
        <v>1</v>
      </c>
      <c r="I287" s="396"/>
      <c r="K287" s="323"/>
    </row>
    <row r="288" spans="2:11" x14ac:dyDescent="0.35">
      <c r="B288" s="396">
        <v>4</v>
      </c>
      <c r="C288" s="396" t="s">
        <v>11</v>
      </c>
      <c r="D288" s="396" t="s">
        <v>80</v>
      </c>
      <c r="E288" s="396" t="s">
        <v>86</v>
      </c>
      <c r="F288" s="396">
        <v>9286000</v>
      </c>
      <c r="G288" s="396">
        <v>9910000</v>
      </c>
      <c r="H288" s="396">
        <v>1</v>
      </c>
      <c r="I288" s="396"/>
      <c r="K288" s="323"/>
    </row>
    <row r="289" spans="2:11" x14ac:dyDescent="0.35">
      <c r="B289" s="396">
        <v>4</v>
      </c>
      <c r="C289" s="396" t="s">
        <v>11</v>
      </c>
      <c r="D289" s="396" t="s">
        <v>80</v>
      </c>
      <c r="E289" s="396" t="s">
        <v>81</v>
      </c>
      <c r="F289" s="396">
        <v>6940500</v>
      </c>
      <c r="G289" s="396">
        <v>11836250</v>
      </c>
      <c r="H289" s="396">
        <v>4</v>
      </c>
      <c r="I289" s="396"/>
      <c r="K289" s="323"/>
    </row>
    <row r="290" spans="2:11" x14ac:dyDescent="0.35">
      <c r="B290" s="396">
        <v>4</v>
      </c>
      <c r="C290" s="396" t="s">
        <v>11</v>
      </c>
      <c r="D290" s="396" t="s">
        <v>80</v>
      </c>
      <c r="E290" s="396" t="s">
        <v>87</v>
      </c>
      <c r="F290" s="396">
        <v>9238333.3333333302</v>
      </c>
      <c r="G290" s="396">
        <v>12530000</v>
      </c>
      <c r="H290" s="396">
        <v>3</v>
      </c>
      <c r="I290" s="396"/>
      <c r="K290" s="323"/>
    </row>
    <row r="291" spans="2:11" x14ac:dyDescent="0.35">
      <c r="B291" s="396">
        <v>4</v>
      </c>
      <c r="C291" s="396" t="s">
        <v>11</v>
      </c>
      <c r="D291" s="396" t="s">
        <v>80</v>
      </c>
      <c r="E291" s="396" t="s">
        <v>322</v>
      </c>
      <c r="F291" s="396">
        <v>9300000</v>
      </c>
      <c r="G291" s="396">
        <v>9500000</v>
      </c>
      <c r="H291" s="396">
        <v>1</v>
      </c>
      <c r="I291" s="396"/>
      <c r="K291" s="323"/>
    </row>
    <row r="292" spans="2:11" x14ac:dyDescent="0.35">
      <c r="B292" s="396">
        <v>4</v>
      </c>
      <c r="C292" s="396" t="s">
        <v>11</v>
      </c>
      <c r="D292" s="396" t="s">
        <v>80</v>
      </c>
      <c r="E292" s="396" t="s">
        <v>88</v>
      </c>
      <c r="F292" s="396">
        <v>8833000</v>
      </c>
      <c r="G292" s="396">
        <v>9500000</v>
      </c>
      <c r="H292" s="396">
        <v>1</v>
      </c>
      <c r="I292" s="396"/>
      <c r="K292" s="323"/>
    </row>
    <row r="293" spans="2:11" x14ac:dyDescent="0.35">
      <c r="B293" s="396">
        <v>4</v>
      </c>
      <c r="C293" s="396" t="s">
        <v>11</v>
      </c>
      <c r="D293" s="396" t="s">
        <v>80</v>
      </c>
      <c r="E293" s="396" t="s">
        <v>359</v>
      </c>
      <c r="F293" s="396">
        <v>9300000</v>
      </c>
      <c r="G293" s="396">
        <v>9500000</v>
      </c>
      <c r="H293" s="396">
        <v>1</v>
      </c>
      <c r="I293" s="396"/>
      <c r="K293" s="323"/>
    </row>
    <row r="294" spans="2:11" x14ac:dyDescent="0.35">
      <c r="B294" s="396">
        <v>4</v>
      </c>
      <c r="C294" s="396" t="s">
        <v>11</v>
      </c>
      <c r="D294" s="396" t="s">
        <v>80</v>
      </c>
      <c r="E294" s="396" t="s">
        <v>360</v>
      </c>
      <c r="F294" s="396">
        <v>9293000</v>
      </c>
      <c r="G294" s="396">
        <v>9500000</v>
      </c>
      <c r="H294" s="396">
        <v>1</v>
      </c>
      <c r="I294" s="396"/>
      <c r="K294" s="323"/>
    </row>
    <row r="295" spans="2:11" x14ac:dyDescent="0.35">
      <c r="B295" s="396">
        <v>4</v>
      </c>
      <c r="C295" s="396" t="s">
        <v>11</v>
      </c>
      <c r="D295" s="396" t="s">
        <v>80</v>
      </c>
      <c r="E295" s="396" t="s">
        <v>408</v>
      </c>
      <c r="F295" s="396">
        <v>9001000</v>
      </c>
      <c r="G295" s="396">
        <v>9500000</v>
      </c>
      <c r="H295" s="396">
        <v>1</v>
      </c>
      <c r="I295" s="396"/>
      <c r="K295" s="323"/>
    </row>
    <row r="296" spans="2:11" x14ac:dyDescent="0.35">
      <c r="B296" s="396">
        <v>4</v>
      </c>
      <c r="C296" s="396" t="s">
        <v>11</v>
      </c>
      <c r="D296" s="396" t="s">
        <v>80</v>
      </c>
      <c r="E296" s="396" t="s">
        <v>361</v>
      </c>
      <c r="F296" s="396">
        <v>9290000</v>
      </c>
      <c r="G296" s="396">
        <v>9562500</v>
      </c>
      <c r="H296" s="396">
        <v>4</v>
      </c>
      <c r="I296" s="396"/>
      <c r="K296" s="323"/>
    </row>
    <row r="297" spans="2:11" x14ac:dyDescent="0.35">
      <c r="B297" s="396">
        <v>4</v>
      </c>
      <c r="C297" s="396" t="s">
        <v>11</v>
      </c>
      <c r="D297" s="396" t="s">
        <v>80</v>
      </c>
      <c r="E297" s="396" t="s">
        <v>530</v>
      </c>
      <c r="F297" s="396">
        <v>9267000</v>
      </c>
      <c r="G297" s="396">
        <v>19767000.699999999</v>
      </c>
      <c r="H297" s="396">
        <v>1</v>
      </c>
      <c r="I297" s="396"/>
      <c r="K297" s="323"/>
    </row>
    <row r="298" spans="2:11" x14ac:dyDescent="0.35">
      <c r="B298" s="396">
        <v>4</v>
      </c>
      <c r="C298" s="396" t="s">
        <v>11</v>
      </c>
      <c r="D298" s="396" t="s">
        <v>80</v>
      </c>
      <c r="E298" s="396" t="s">
        <v>89</v>
      </c>
      <c r="F298" s="396">
        <v>9300000</v>
      </c>
      <c r="G298" s="396">
        <v>9600000</v>
      </c>
      <c r="H298" s="396">
        <v>1</v>
      </c>
      <c r="I298" s="396"/>
      <c r="K298" s="323"/>
    </row>
    <row r="299" spans="2:11" x14ac:dyDescent="0.35">
      <c r="B299" s="396">
        <v>4</v>
      </c>
      <c r="C299" s="396" t="s">
        <v>11</v>
      </c>
      <c r="D299" s="396" t="s">
        <v>511</v>
      </c>
      <c r="E299" s="396" t="s">
        <v>542</v>
      </c>
      <c r="F299" s="396">
        <v>9280000</v>
      </c>
      <c r="G299" s="396">
        <v>22145000</v>
      </c>
      <c r="H299" s="396">
        <v>1</v>
      </c>
      <c r="I299" s="396"/>
      <c r="K299" s="323"/>
    </row>
    <row r="300" spans="2:11" x14ac:dyDescent="0.35">
      <c r="B300" s="396">
        <v>4</v>
      </c>
      <c r="C300" s="396" t="s">
        <v>11</v>
      </c>
      <c r="D300" s="396" t="s">
        <v>74</v>
      </c>
      <c r="E300" s="396" t="s">
        <v>74</v>
      </c>
      <c r="F300" s="396">
        <v>9224916.6666666698</v>
      </c>
      <c r="G300" s="396">
        <v>9525000</v>
      </c>
      <c r="H300" s="396">
        <v>12</v>
      </c>
      <c r="I300" s="396"/>
      <c r="K300" s="323"/>
    </row>
    <row r="301" spans="2:11" x14ac:dyDescent="0.35">
      <c r="B301" s="396">
        <v>4</v>
      </c>
      <c r="C301" s="396" t="s">
        <v>11</v>
      </c>
      <c r="D301" s="396" t="s">
        <v>74</v>
      </c>
      <c r="E301" s="396" t="s">
        <v>328</v>
      </c>
      <c r="F301" s="396">
        <v>9300000</v>
      </c>
      <c r="G301" s="396">
        <v>9550000</v>
      </c>
      <c r="H301" s="396">
        <v>2</v>
      </c>
      <c r="I301" s="396"/>
      <c r="K301" s="323"/>
    </row>
    <row r="302" spans="2:11" x14ac:dyDescent="0.35">
      <c r="B302" s="396">
        <v>4</v>
      </c>
      <c r="C302" s="396" t="s">
        <v>11</v>
      </c>
      <c r="D302" s="396" t="s">
        <v>74</v>
      </c>
      <c r="E302" s="396" t="s">
        <v>97</v>
      </c>
      <c r="F302" s="396">
        <v>9300000</v>
      </c>
      <c r="G302" s="396">
        <v>9533333.3333333302</v>
      </c>
      <c r="H302" s="396">
        <v>3</v>
      </c>
      <c r="I302" s="396"/>
      <c r="K302" s="323"/>
    </row>
    <row r="303" spans="2:11" x14ac:dyDescent="0.35">
      <c r="B303" s="396">
        <v>4</v>
      </c>
      <c r="C303" s="396" t="s">
        <v>11</v>
      </c>
      <c r="D303" s="396" t="s">
        <v>74</v>
      </c>
      <c r="E303" s="396" t="s">
        <v>362</v>
      </c>
      <c r="F303" s="396">
        <v>9300000</v>
      </c>
      <c r="G303" s="396">
        <v>9500000</v>
      </c>
      <c r="H303" s="396">
        <v>1</v>
      </c>
      <c r="I303" s="396"/>
      <c r="K303" s="323"/>
    </row>
    <row r="304" spans="2:11" x14ac:dyDescent="0.35">
      <c r="B304" s="396">
        <v>4</v>
      </c>
      <c r="C304" s="396" t="s">
        <v>11</v>
      </c>
      <c r="D304" s="396" t="s">
        <v>74</v>
      </c>
      <c r="E304" s="396" t="s">
        <v>363</v>
      </c>
      <c r="F304" s="396">
        <v>9005000</v>
      </c>
      <c r="G304" s="396">
        <v>9560000</v>
      </c>
      <c r="H304" s="396">
        <v>5</v>
      </c>
      <c r="I304" s="396"/>
      <c r="K304" s="323"/>
    </row>
    <row r="305" spans="2:11" x14ac:dyDescent="0.35">
      <c r="B305" s="396">
        <v>4</v>
      </c>
      <c r="C305" s="396" t="s">
        <v>11</v>
      </c>
      <c r="D305" s="396" t="s">
        <v>74</v>
      </c>
      <c r="E305" s="396" t="s">
        <v>538</v>
      </c>
      <c r="F305" s="396">
        <v>9300000</v>
      </c>
      <c r="G305" s="396">
        <v>9600000</v>
      </c>
      <c r="H305" s="396">
        <v>3</v>
      </c>
      <c r="I305" s="396"/>
      <c r="K305" s="323"/>
    </row>
    <row r="306" spans="2:11" x14ac:dyDescent="0.35">
      <c r="B306" s="396">
        <v>4</v>
      </c>
      <c r="C306" s="396" t="s">
        <v>11</v>
      </c>
      <c r="D306" s="396" t="s">
        <v>74</v>
      </c>
      <c r="E306" s="396" t="s">
        <v>324</v>
      </c>
      <c r="F306" s="396">
        <v>9221000</v>
      </c>
      <c r="G306" s="396">
        <v>9500000</v>
      </c>
      <c r="H306" s="396">
        <v>1</v>
      </c>
      <c r="I306" s="396"/>
      <c r="K306" s="323"/>
    </row>
    <row r="307" spans="2:11" x14ac:dyDescent="0.35">
      <c r="B307" s="396">
        <v>4</v>
      </c>
      <c r="C307" s="396" t="s">
        <v>11</v>
      </c>
      <c r="D307" s="396" t="s">
        <v>290</v>
      </c>
      <c r="E307" s="396" t="s">
        <v>290</v>
      </c>
      <c r="F307" s="396">
        <v>9300000</v>
      </c>
      <c r="G307" s="396">
        <v>9500000</v>
      </c>
      <c r="H307" s="396">
        <v>1</v>
      </c>
      <c r="I307" s="396"/>
      <c r="K307" s="323"/>
    </row>
    <row r="308" spans="2:11" x14ac:dyDescent="0.35">
      <c r="B308" s="396">
        <v>4</v>
      </c>
      <c r="C308" s="396" t="s">
        <v>11</v>
      </c>
      <c r="D308" s="396" t="s">
        <v>85</v>
      </c>
      <c r="E308" s="396" t="s">
        <v>400</v>
      </c>
      <c r="F308" s="396">
        <v>8751500</v>
      </c>
      <c r="G308" s="396">
        <v>9500000</v>
      </c>
      <c r="H308" s="396">
        <v>2</v>
      </c>
      <c r="I308" s="396"/>
      <c r="K308" s="323"/>
    </row>
    <row r="309" spans="2:11" x14ac:dyDescent="0.35">
      <c r="B309" s="396">
        <v>4</v>
      </c>
      <c r="C309" s="396" t="s">
        <v>11</v>
      </c>
      <c r="D309" s="396" t="s">
        <v>85</v>
      </c>
      <c r="E309" s="396" t="s">
        <v>435</v>
      </c>
      <c r="F309" s="396">
        <v>9300000</v>
      </c>
      <c r="G309" s="396">
        <v>9500000</v>
      </c>
      <c r="H309" s="396">
        <v>1</v>
      </c>
      <c r="I309" s="396"/>
      <c r="K309" s="323"/>
    </row>
    <row r="310" spans="2:11" x14ac:dyDescent="0.35">
      <c r="B310" s="396">
        <v>4</v>
      </c>
      <c r="C310" s="396" t="s">
        <v>11</v>
      </c>
      <c r="D310" s="396" t="s">
        <v>85</v>
      </c>
      <c r="E310" s="396" t="s">
        <v>331</v>
      </c>
      <c r="F310" s="396">
        <v>9300000</v>
      </c>
      <c r="G310" s="396">
        <v>9500000</v>
      </c>
      <c r="H310" s="396">
        <v>1</v>
      </c>
      <c r="I310" s="396"/>
      <c r="K310" s="323"/>
    </row>
    <row r="311" spans="2:11" x14ac:dyDescent="0.35">
      <c r="B311" s="396">
        <v>4</v>
      </c>
      <c r="C311" s="396" t="s">
        <v>11</v>
      </c>
      <c r="D311" s="396" t="s">
        <v>365</v>
      </c>
      <c r="E311" s="396" t="s">
        <v>365</v>
      </c>
      <c r="F311" s="396">
        <v>9300000</v>
      </c>
      <c r="G311" s="396">
        <v>9500000</v>
      </c>
      <c r="H311" s="396">
        <v>1</v>
      </c>
      <c r="I311" s="396"/>
      <c r="K311" s="323"/>
    </row>
    <row r="312" spans="2:11" x14ac:dyDescent="0.35">
      <c r="B312" s="396">
        <v>4</v>
      </c>
      <c r="C312" s="396" t="s">
        <v>11</v>
      </c>
      <c r="D312" s="396" t="s">
        <v>365</v>
      </c>
      <c r="E312" s="396" t="s">
        <v>520</v>
      </c>
      <c r="F312" s="396">
        <v>9300000</v>
      </c>
      <c r="G312" s="396">
        <v>9500000</v>
      </c>
      <c r="H312" s="396">
        <v>1</v>
      </c>
      <c r="I312" s="396"/>
      <c r="K312" s="323"/>
    </row>
    <row r="313" spans="2:11" x14ac:dyDescent="0.35">
      <c r="B313" s="396">
        <v>4</v>
      </c>
      <c r="C313" s="396" t="s">
        <v>11</v>
      </c>
      <c r="D313" s="396" t="s">
        <v>365</v>
      </c>
      <c r="E313" s="396" t="s">
        <v>515</v>
      </c>
      <c r="F313" s="396">
        <v>9300000</v>
      </c>
      <c r="G313" s="396">
        <v>9500000</v>
      </c>
      <c r="H313" s="396">
        <v>1</v>
      </c>
      <c r="I313" s="396"/>
      <c r="K313" s="323"/>
    </row>
    <row r="314" spans="2:11" x14ac:dyDescent="0.35">
      <c r="B314" s="396">
        <v>4</v>
      </c>
      <c r="C314" s="396" t="s">
        <v>12</v>
      </c>
      <c r="D314" s="396" t="s">
        <v>12</v>
      </c>
      <c r="E314" s="396" t="s">
        <v>367</v>
      </c>
      <c r="F314" s="396">
        <v>7358375</v>
      </c>
      <c r="G314" s="396">
        <v>48533063.15625</v>
      </c>
      <c r="H314" s="396">
        <v>8</v>
      </c>
      <c r="I314" s="396"/>
      <c r="K314" s="323"/>
    </row>
    <row r="315" spans="2:11" x14ac:dyDescent="0.35">
      <c r="B315" s="396">
        <v>4</v>
      </c>
      <c r="C315" s="396" t="s">
        <v>12</v>
      </c>
      <c r="D315" s="396" t="s">
        <v>12</v>
      </c>
      <c r="E315" s="396" t="s">
        <v>505</v>
      </c>
      <c r="F315" s="396">
        <v>9270500</v>
      </c>
      <c r="G315" s="396">
        <v>9500000</v>
      </c>
      <c r="H315" s="396">
        <v>2</v>
      </c>
      <c r="I315" s="396"/>
      <c r="K315" s="323"/>
    </row>
    <row r="316" spans="2:11" x14ac:dyDescent="0.35">
      <c r="B316" s="396">
        <v>4</v>
      </c>
      <c r="C316" s="396" t="s">
        <v>12</v>
      </c>
      <c r="D316" s="396" t="s">
        <v>12</v>
      </c>
      <c r="E316" s="396" t="s">
        <v>446</v>
      </c>
      <c r="F316" s="396">
        <v>9221000</v>
      </c>
      <c r="G316" s="396">
        <v>24000001</v>
      </c>
      <c r="H316" s="396">
        <v>1</v>
      </c>
      <c r="I316" s="396"/>
      <c r="K316" s="323"/>
    </row>
    <row r="317" spans="2:11" x14ac:dyDescent="0.35">
      <c r="B317" s="396">
        <v>4</v>
      </c>
      <c r="C317" s="396" t="s">
        <v>12</v>
      </c>
      <c r="D317" s="396" t="s">
        <v>250</v>
      </c>
      <c r="E317" s="396" t="s">
        <v>421</v>
      </c>
      <c r="F317" s="396">
        <v>9433000</v>
      </c>
      <c r="G317" s="396">
        <v>31226333.333333299</v>
      </c>
      <c r="H317" s="396">
        <v>3</v>
      </c>
      <c r="I317" s="396"/>
      <c r="K317" s="323"/>
    </row>
    <row r="318" spans="2:11" x14ac:dyDescent="0.35">
      <c r="B318" s="396">
        <v>4</v>
      </c>
      <c r="C318" s="396" t="s">
        <v>12</v>
      </c>
      <c r="D318" s="396" t="s">
        <v>506</v>
      </c>
      <c r="E318" s="396" t="s">
        <v>587</v>
      </c>
      <c r="F318" s="396">
        <v>9300000</v>
      </c>
      <c r="G318" s="396">
        <v>9500000</v>
      </c>
      <c r="H318" s="396">
        <v>1</v>
      </c>
      <c r="I318" s="396"/>
      <c r="K318" s="323"/>
    </row>
    <row r="319" spans="2:11" x14ac:dyDescent="0.35">
      <c r="B319" s="396">
        <v>4</v>
      </c>
      <c r="C319" s="396" t="s">
        <v>12</v>
      </c>
      <c r="D319" s="396" t="s">
        <v>75</v>
      </c>
      <c r="E319" s="396" t="s">
        <v>531</v>
      </c>
      <c r="F319" s="396">
        <v>9254000</v>
      </c>
      <c r="G319" s="396">
        <v>20079021.800000001</v>
      </c>
      <c r="H319" s="396">
        <v>1</v>
      </c>
      <c r="I319" s="396"/>
      <c r="K319" s="323"/>
    </row>
    <row r="320" spans="2:11" x14ac:dyDescent="0.35">
      <c r="B320" s="396">
        <v>4</v>
      </c>
      <c r="C320" s="396" t="s">
        <v>12</v>
      </c>
      <c r="D320" s="396" t="s">
        <v>75</v>
      </c>
      <c r="E320" s="396" t="s">
        <v>588</v>
      </c>
      <c r="F320" s="396">
        <v>9300000</v>
      </c>
      <c r="G320" s="396">
        <v>9500000</v>
      </c>
      <c r="H320" s="396">
        <v>1</v>
      </c>
      <c r="I320" s="396"/>
      <c r="K320" s="323"/>
    </row>
    <row r="321" spans="2:11" x14ac:dyDescent="0.35">
      <c r="B321" s="396">
        <v>4</v>
      </c>
      <c r="C321" s="396" t="s">
        <v>12</v>
      </c>
      <c r="D321" s="396" t="s">
        <v>335</v>
      </c>
      <c r="E321" s="396" t="s">
        <v>368</v>
      </c>
      <c r="F321" s="396">
        <v>9277000</v>
      </c>
      <c r="G321" s="396">
        <v>9500000</v>
      </c>
      <c r="H321" s="396">
        <v>2</v>
      </c>
      <c r="I321" s="396"/>
      <c r="K321" s="323"/>
    </row>
    <row r="322" spans="2:11" x14ac:dyDescent="0.35">
      <c r="B322" s="396">
        <v>4</v>
      </c>
      <c r="C322" s="396" t="s">
        <v>12</v>
      </c>
      <c r="D322" s="396" t="s">
        <v>369</v>
      </c>
      <c r="E322" s="396" t="s">
        <v>498</v>
      </c>
      <c r="F322" s="396">
        <v>8468000</v>
      </c>
      <c r="G322" s="396">
        <v>8630000</v>
      </c>
      <c r="H322" s="396">
        <v>1</v>
      </c>
      <c r="I322" s="396"/>
      <c r="K322" s="323"/>
    </row>
    <row r="323" spans="2:11" x14ac:dyDescent="0.35">
      <c r="B323" s="396">
        <v>4</v>
      </c>
      <c r="C323" s="396" t="s">
        <v>13</v>
      </c>
      <c r="D323" s="396" t="s">
        <v>93</v>
      </c>
      <c r="E323" s="396" t="s">
        <v>371</v>
      </c>
      <c r="F323" s="396">
        <v>9207666.6666666698</v>
      </c>
      <c r="G323" s="396">
        <v>9500000</v>
      </c>
      <c r="H323" s="396">
        <v>3</v>
      </c>
      <c r="I323" s="396"/>
      <c r="K323" s="323"/>
    </row>
    <row r="324" spans="2:11" x14ac:dyDescent="0.35">
      <c r="B324" s="396">
        <v>4</v>
      </c>
      <c r="C324" s="396" t="s">
        <v>13</v>
      </c>
      <c r="D324" s="396" t="s">
        <v>93</v>
      </c>
      <c r="E324" s="396" t="s">
        <v>308</v>
      </c>
      <c r="F324" s="396">
        <v>9262333.3333333302</v>
      </c>
      <c r="G324" s="396">
        <v>9509000</v>
      </c>
      <c r="H324" s="396">
        <v>3</v>
      </c>
      <c r="I324" s="396"/>
      <c r="K324" s="323"/>
    </row>
    <row r="325" spans="2:11" x14ac:dyDescent="0.35">
      <c r="B325" s="396">
        <v>4</v>
      </c>
      <c r="C325" s="396" t="s">
        <v>13</v>
      </c>
      <c r="D325" s="396" t="s">
        <v>93</v>
      </c>
      <c r="E325" s="396" t="s">
        <v>294</v>
      </c>
      <c r="F325" s="396">
        <v>9285937.5</v>
      </c>
      <c r="G325" s="396">
        <v>10024812.5</v>
      </c>
      <c r="H325" s="396">
        <v>16</v>
      </c>
      <c r="I325" s="396"/>
      <c r="K325" s="323"/>
    </row>
    <row r="326" spans="2:11" x14ac:dyDescent="0.35">
      <c r="B326" s="396">
        <v>4</v>
      </c>
      <c r="C326" s="396" t="s">
        <v>63</v>
      </c>
      <c r="D326" s="396" t="s">
        <v>288</v>
      </c>
      <c r="E326" s="396" t="s">
        <v>288</v>
      </c>
      <c r="F326" s="396">
        <v>9087500</v>
      </c>
      <c r="G326" s="396">
        <v>9500000</v>
      </c>
      <c r="H326" s="396">
        <v>2</v>
      </c>
      <c r="I326" s="396"/>
      <c r="K326" s="323"/>
    </row>
    <row r="327" spans="2:11" x14ac:dyDescent="0.35">
      <c r="B327" s="396">
        <v>4</v>
      </c>
      <c r="C327" s="396" t="s">
        <v>63</v>
      </c>
      <c r="D327" s="396" t="s">
        <v>373</v>
      </c>
      <c r="E327" s="396" t="s">
        <v>374</v>
      </c>
      <c r="F327" s="396">
        <v>9043000</v>
      </c>
      <c r="G327" s="396">
        <v>9500000</v>
      </c>
      <c r="H327" s="396">
        <v>1</v>
      </c>
      <c r="I327" s="396"/>
      <c r="K327" s="323"/>
    </row>
    <row r="328" spans="2:11" x14ac:dyDescent="0.35">
      <c r="B328" s="396">
        <v>4</v>
      </c>
      <c r="C328" s="396" t="s">
        <v>63</v>
      </c>
      <c r="D328" s="396" t="s">
        <v>76</v>
      </c>
      <c r="E328" s="396" t="s">
        <v>404</v>
      </c>
      <c r="F328" s="396">
        <v>9300000</v>
      </c>
      <c r="G328" s="396">
        <v>9500000</v>
      </c>
      <c r="H328" s="396">
        <v>1</v>
      </c>
      <c r="I328" s="396"/>
      <c r="K328" s="323"/>
    </row>
    <row r="329" spans="2:11" x14ac:dyDescent="0.35">
      <c r="B329" s="396">
        <v>4</v>
      </c>
      <c r="C329" s="396" t="s">
        <v>63</v>
      </c>
      <c r="D329" s="396" t="s">
        <v>375</v>
      </c>
      <c r="E329" s="396" t="s">
        <v>359</v>
      </c>
      <c r="F329" s="396">
        <v>8917000</v>
      </c>
      <c r="G329" s="396">
        <v>9500000</v>
      </c>
      <c r="H329" s="396">
        <v>1</v>
      </c>
      <c r="I329" s="396"/>
      <c r="K329" s="323"/>
    </row>
    <row r="330" spans="2:11" x14ac:dyDescent="0.35">
      <c r="B330" s="396">
        <v>4</v>
      </c>
      <c r="C330" s="396" t="s">
        <v>63</v>
      </c>
      <c r="D330" s="396" t="s">
        <v>82</v>
      </c>
      <c r="E330" s="396" t="s">
        <v>529</v>
      </c>
      <c r="F330" s="396">
        <v>9300000</v>
      </c>
      <c r="G330" s="396">
        <v>9500000</v>
      </c>
      <c r="H330" s="396">
        <v>2</v>
      </c>
      <c r="I330" s="396"/>
      <c r="K330" s="323"/>
    </row>
    <row r="331" spans="2:11" x14ac:dyDescent="0.35">
      <c r="B331" s="396">
        <v>4</v>
      </c>
      <c r="C331" s="396" t="s">
        <v>63</v>
      </c>
      <c r="D331" s="396" t="s">
        <v>309</v>
      </c>
      <c r="E331" s="396" t="s">
        <v>401</v>
      </c>
      <c r="F331" s="396">
        <v>9273000</v>
      </c>
      <c r="G331" s="396">
        <v>9600000</v>
      </c>
      <c r="H331" s="396">
        <v>1</v>
      </c>
      <c r="I331" s="396"/>
      <c r="K331" s="323"/>
    </row>
    <row r="332" spans="2:11" x14ac:dyDescent="0.35">
      <c r="B332" s="396">
        <v>4</v>
      </c>
      <c r="C332" s="396" t="s">
        <v>63</v>
      </c>
      <c r="D332" s="396" t="s">
        <v>422</v>
      </c>
      <c r="E332" s="396" t="s">
        <v>508</v>
      </c>
      <c r="F332" s="396">
        <v>9214000</v>
      </c>
      <c r="G332" s="396">
        <v>9500000</v>
      </c>
      <c r="H332" s="396">
        <v>1</v>
      </c>
      <c r="I332" s="396"/>
      <c r="K332" s="323"/>
    </row>
    <row r="333" spans="2:11" x14ac:dyDescent="0.35">
      <c r="B333" s="396">
        <v>4</v>
      </c>
      <c r="C333" s="396" t="s">
        <v>63</v>
      </c>
      <c r="D333" s="396" t="s">
        <v>325</v>
      </c>
      <c r="E333" s="396" t="s">
        <v>520</v>
      </c>
      <c r="F333" s="396">
        <v>9214000</v>
      </c>
      <c r="G333" s="396">
        <v>9500000</v>
      </c>
      <c r="H333" s="396">
        <v>1</v>
      </c>
      <c r="I333" s="396"/>
      <c r="K333" s="323"/>
    </row>
    <row r="334" spans="2:11" x14ac:dyDescent="0.35">
      <c r="B334" s="396">
        <v>4</v>
      </c>
      <c r="C334" s="396" t="s">
        <v>63</v>
      </c>
      <c r="D334" s="396" t="s">
        <v>517</v>
      </c>
      <c r="E334" s="396" t="s">
        <v>517</v>
      </c>
      <c r="F334" s="396">
        <v>9300000</v>
      </c>
      <c r="G334" s="396">
        <v>9500000</v>
      </c>
      <c r="H334" s="396">
        <v>2</v>
      </c>
      <c r="I334" s="396"/>
      <c r="K334" s="323"/>
    </row>
    <row r="335" spans="2:11" ht="17.25" customHeight="1" x14ac:dyDescent="0.35">
      <c r="B335" s="396">
        <v>4</v>
      </c>
      <c r="C335" s="396" t="s">
        <v>63</v>
      </c>
      <c r="D335" s="396" t="s">
        <v>517</v>
      </c>
      <c r="E335" s="396" t="s">
        <v>518</v>
      </c>
      <c r="F335" s="396">
        <v>9273000</v>
      </c>
      <c r="G335" s="396">
        <v>9500000</v>
      </c>
      <c r="H335" s="396">
        <v>1</v>
      </c>
      <c r="I335" s="396"/>
      <c r="K335" s="323"/>
    </row>
    <row r="336" spans="2:11" x14ac:dyDescent="0.35">
      <c r="B336" s="396">
        <v>4</v>
      </c>
      <c r="C336" s="396" t="s">
        <v>64</v>
      </c>
      <c r="D336" s="396" t="s">
        <v>64</v>
      </c>
      <c r="E336" s="396" t="s">
        <v>330</v>
      </c>
      <c r="F336" s="396">
        <v>10437750</v>
      </c>
      <c r="G336" s="396">
        <v>10662500</v>
      </c>
      <c r="H336" s="396">
        <v>4</v>
      </c>
      <c r="I336" s="396"/>
      <c r="K336" s="323"/>
    </row>
    <row r="337" spans="2:11" x14ac:dyDescent="0.35">
      <c r="B337" s="396">
        <v>4</v>
      </c>
      <c r="C337" s="396" t="s">
        <v>64</v>
      </c>
      <c r="D337" s="396" t="s">
        <v>64</v>
      </c>
      <c r="E337" s="396" t="s">
        <v>476</v>
      </c>
      <c r="F337" s="396">
        <v>9234000</v>
      </c>
      <c r="G337" s="396">
        <v>9434000</v>
      </c>
      <c r="H337" s="396">
        <v>1</v>
      </c>
      <c r="I337" s="396"/>
      <c r="K337" s="323"/>
    </row>
    <row r="338" spans="2:11" x14ac:dyDescent="0.35">
      <c r="B338" s="396">
        <v>4</v>
      </c>
      <c r="C338" s="396" t="s">
        <v>64</v>
      </c>
      <c r="D338" s="396" t="s">
        <v>62</v>
      </c>
      <c r="E338" s="396" t="s">
        <v>377</v>
      </c>
      <c r="F338" s="396">
        <v>9241000</v>
      </c>
      <c r="G338" s="396">
        <v>9525000</v>
      </c>
      <c r="H338" s="396">
        <v>2</v>
      </c>
      <c r="I338" s="396"/>
      <c r="K338" s="323"/>
    </row>
    <row r="339" spans="2:11" x14ac:dyDescent="0.35">
      <c r="B339" s="396">
        <v>4</v>
      </c>
      <c r="C339" s="396" t="s">
        <v>64</v>
      </c>
      <c r="D339" s="396" t="s">
        <v>62</v>
      </c>
      <c r="E339" s="396" t="s">
        <v>477</v>
      </c>
      <c r="F339" s="396">
        <v>9300000</v>
      </c>
      <c r="G339" s="396">
        <v>9550000</v>
      </c>
      <c r="H339" s="396">
        <v>1</v>
      </c>
      <c r="I339" s="396"/>
      <c r="K339" s="323"/>
    </row>
    <row r="340" spans="2:11" x14ac:dyDescent="0.35">
      <c r="B340" s="396">
        <v>4</v>
      </c>
      <c r="C340" s="396" t="s">
        <v>64</v>
      </c>
      <c r="D340" s="396" t="s">
        <v>62</v>
      </c>
      <c r="E340" s="396" t="s">
        <v>589</v>
      </c>
      <c r="F340" s="396">
        <v>9300000</v>
      </c>
      <c r="G340" s="396">
        <v>9500000</v>
      </c>
      <c r="H340" s="396">
        <v>1</v>
      </c>
      <c r="I340" s="396"/>
      <c r="K340" s="323"/>
    </row>
    <row r="341" spans="2:11" x14ac:dyDescent="0.35">
      <c r="B341" s="396">
        <v>4</v>
      </c>
      <c r="C341" s="396" t="s">
        <v>64</v>
      </c>
      <c r="D341" s="396" t="s">
        <v>62</v>
      </c>
      <c r="E341" s="396" t="s">
        <v>378</v>
      </c>
      <c r="F341" s="396">
        <v>9267000</v>
      </c>
      <c r="G341" s="396">
        <v>9550000</v>
      </c>
      <c r="H341" s="396">
        <v>1</v>
      </c>
      <c r="I341" s="396"/>
      <c r="K341" s="323"/>
    </row>
    <row r="342" spans="2:11" x14ac:dyDescent="0.35">
      <c r="B342" s="396">
        <v>4</v>
      </c>
      <c r="C342" s="396" t="s">
        <v>64</v>
      </c>
      <c r="D342" s="396" t="s">
        <v>65</v>
      </c>
      <c r="E342" s="396" t="s">
        <v>522</v>
      </c>
      <c r="F342" s="396">
        <v>7750000</v>
      </c>
      <c r="G342" s="396">
        <v>12616666.6666667</v>
      </c>
      <c r="H342" s="396">
        <v>3</v>
      </c>
      <c r="I342" s="396"/>
      <c r="K342" s="323"/>
    </row>
    <row r="343" spans="2:11" x14ac:dyDescent="0.35">
      <c r="B343" s="396">
        <v>4</v>
      </c>
      <c r="C343" s="396" t="s">
        <v>64</v>
      </c>
      <c r="D343" s="396" t="s">
        <v>65</v>
      </c>
      <c r="E343" s="396" t="s">
        <v>523</v>
      </c>
      <c r="F343" s="396">
        <v>9297666.6666666698</v>
      </c>
      <c r="G343" s="396">
        <v>9533333.3333333302</v>
      </c>
      <c r="H343" s="396">
        <v>3</v>
      </c>
      <c r="I343" s="396"/>
      <c r="K343" s="323"/>
    </row>
    <row r="344" spans="2:11" x14ac:dyDescent="0.35">
      <c r="B344" s="396">
        <v>4</v>
      </c>
      <c r="C344" s="396" t="s">
        <v>64</v>
      </c>
      <c r="D344" s="396" t="s">
        <v>326</v>
      </c>
      <c r="E344" s="396" t="s">
        <v>495</v>
      </c>
      <c r="F344" s="396">
        <v>9300000</v>
      </c>
      <c r="G344" s="396">
        <v>9500000</v>
      </c>
      <c r="H344" s="396">
        <v>1</v>
      </c>
      <c r="I344" s="396"/>
      <c r="K344" s="323"/>
    </row>
    <row r="345" spans="2:11" x14ac:dyDescent="0.35">
      <c r="B345" s="396">
        <v>4</v>
      </c>
      <c r="C345" s="396" t="s">
        <v>64</v>
      </c>
      <c r="D345" s="396" t="s">
        <v>83</v>
      </c>
      <c r="E345" s="396" t="s">
        <v>299</v>
      </c>
      <c r="F345" s="396">
        <v>9300000</v>
      </c>
      <c r="G345" s="396">
        <v>9500000</v>
      </c>
      <c r="H345" s="396">
        <v>1</v>
      </c>
      <c r="I345" s="396"/>
      <c r="K345" s="323"/>
    </row>
    <row r="346" spans="2:11" x14ac:dyDescent="0.35">
      <c r="B346" s="396">
        <v>4</v>
      </c>
      <c r="C346" s="396" t="s">
        <v>64</v>
      </c>
      <c r="D346" s="396" t="s">
        <v>83</v>
      </c>
      <c r="E346" s="396" t="s">
        <v>381</v>
      </c>
      <c r="F346" s="396">
        <v>9300000</v>
      </c>
      <c r="G346" s="396">
        <v>9500000</v>
      </c>
      <c r="H346" s="396">
        <v>1</v>
      </c>
      <c r="I346" s="396"/>
      <c r="K346" s="323"/>
    </row>
    <row r="347" spans="2:11" x14ac:dyDescent="0.35">
      <c r="B347" s="396">
        <v>4</v>
      </c>
      <c r="C347" s="396" t="s">
        <v>64</v>
      </c>
      <c r="D347" s="396" t="s">
        <v>77</v>
      </c>
      <c r="E347" s="396" t="s">
        <v>348</v>
      </c>
      <c r="F347" s="396">
        <v>9300000</v>
      </c>
      <c r="G347" s="396">
        <v>9600000</v>
      </c>
      <c r="H347" s="396">
        <v>1</v>
      </c>
      <c r="I347" s="396"/>
      <c r="K347" s="323"/>
    </row>
    <row r="348" spans="2:11" x14ac:dyDescent="0.35">
      <c r="B348" s="396">
        <v>4</v>
      </c>
      <c r="C348" s="396" t="s">
        <v>64</v>
      </c>
      <c r="D348" s="396" t="s">
        <v>77</v>
      </c>
      <c r="E348" s="396" t="s">
        <v>384</v>
      </c>
      <c r="F348" s="396">
        <v>9300000</v>
      </c>
      <c r="G348" s="396">
        <v>9500000</v>
      </c>
      <c r="H348" s="396">
        <v>1</v>
      </c>
      <c r="I348" s="396"/>
      <c r="K348" s="323"/>
    </row>
    <row r="349" spans="2:11" x14ac:dyDescent="0.35">
      <c r="B349" s="396">
        <v>4</v>
      </c>
      <c r="C349" s="396" t="s">
        <v>64</v>
      </c>
      <c r="D349" s="396" t="s">
        <v>385</v>
      </c>
      <c r="E349" s="396" t="s">
        <v>385</v>
      </c>
      <c r="F349" s="396">
        <v>9300000</v>
      </c>
      <c r="G349" s="396">
        <v>9500000</v>
      </c>
      <c r="H349" s="396">
        <v>1</v>
      </c>
      <c r="I349" s="396"/>
      <c r="K349" s="323"/>
    </row>
    <row r="350" spans="2:11" x14ac:dyDescent="0.35">
      <c r="B350" s="396">
        <v>4</v>
      </c>
      <c r="C350" s="396" t="s">
        <v>64</v>
      </c>
      <c r="D350" s="396" t="s">
        <v>386</v>
      </c>
      <c r="E350" s="396" t="s">
        <v>387</v>
      </c>
      <c r="F350" s="396">
        <v>7547000</v>
      </c>
      <c r="G350" s="396">
        <v>15053750</v>
      </c>
      <c r="H350" s="396">
        <v>4</v>
      </c>
      <c r="I350" s="396"/>
      <c r="K350" s="323"/>
    </row>
    <row r="351" spans="2:11" x14ac:dyDescent="0.35">
      <c r="B351" s="396">
        <v>4</v>
      </c>
      <c r="C351" s="396" t="s">
        <v>64</v>
      </c>
      <c r="D351" s="396" t="s">
        <v>386</v>
      </c>
      <c r="E351" s="396" t="s">
        <v>524</v>
      </c>
      <c r="F351" s="396">
        <v>8630000</v>
      </c>
      <c r="G351" s="396">
        <v>10864285.7142857</v>
      </c>
      <c r="H351" s="396">
        <v>7</v>
      </c>
      <c r="I351" s="396"/>
      <c r="K351" s="323"/>
    </row>
    <row r="352" spans="2:11" x14ac:dyDescent="0.35">
      <c r="B352" s="396">
        <v>4</v>
      </c>
      <c r="C352" s="396" t="s">
        <v>64</v>
      </c>
      <c r="D352" s="396" t="s">
        <v>386</v>
      </c>
      <c r="E352" s="396" t="s">
        <v>389</v>
      </c>
      <c r="F352" s="396">
        <v>9218000</v>
      </c>
      <c r="G352" s="396">
        <v>9453000</v>
      </c>
      <c r="H352" s="396">
        <v>10</v>
      </c>
      <c r="I352" s="396"/>
      <c r="K352" s="323"/>
    </row>
    <row r="353" spans="2:11" x14ac:dyDescent="0.35">
      <c r="B353" s="396">
        <v>4</v>
      </c>
      <c r="C353" s="396" t="s">
        <v>64</v>
      </c>
      <c r="D353" s="396" t="s">
        <v>391</v>
      </c>
      <c r="E353" s="396" t="s">
        <v>391</v>
      </c>
      <c r="F353" s="396">
        <v>9273000</v>
      </c>
      <c r="G353" s="396">
        <v>9550000</v>
      </c>
      <c r="H353" s="396">
        <v>1</v>
      </c>
      <c r="I353" s="396"/>
      <c r="K353" s="323"/>
    </row>
    <row r="354" spans="2:11" x14ac:dyDescent="0.35">
      <c r="B354" s="396">
        <v>4</v>
      </c>
      <c r="C354" s="396" t="s">
        <v>92</v>
      </c>
      <c r="D354" s="396" t="s">
        <v>92</v>
      </c>
      <c r="E354" s="396" t="s">
        <v>92</v>
      </c>
      <c r="F354" s="396">
        <v>7909500</v>
      </c>
      <c r="G354" s="396">
        <v>8406000</v>
      </c>
      <c r="H354" s="396">
        <v>2</v>
      </c>
      <c r="I354" s="396"/>
      <c r="K354" s="323"/>
    </row>
    <row r="355" spans="2:11" x14ac:dyDescent="0.35">
      <c r="B355" s="396">
        <v>4</v>
      </c>
      <c r="C355" s="396" t="s">
        <v>92</v>
      </c>
      <c r="D355" s="396" t="s">
        <v>92</v>
      </c>
      <c r="E355" s="396" t="s">
        <v>302</v>
      </c>
      <c r="F355" s="396">
        <v>8982500</v>
      </c>
      <c r="G355" s="396">
        <v>9600000</v>
      </c>
      <c r="H355" s="396">
        <v>2</v>
      </c>
      <c r="I355" s="396"/>
      <c r="K355" s="323"/>
    </row>
    <row r="356" spans="2:11" x14ac:dyDescent="0.35">
      <c r="B356" s="396">
        <v>4</v>
      </c>
      <c r="C356" s="396" t="s">
        <v>92</v>
      </c>
      <c r="D356" s="396" t="s">
        <v>92</v>
      </c>
      <c r="E356" s="396" t="s">
        <v>546</v>
      </c>
      <c r="F356" s="396">
        <v>9300000</v>
      </c>
      <c r="G356" s="396">
        <v>9600000</v>
      </c>
      <c r="H356" s="396">
        <v>1</v>
      </c>
      <c r="I356" s="396"/>
      <c r="K356" s="323"/>
    </row>
    <row r="357" spans="2:11" x14ac:dyDescent="0.35">
      <c r="B357" s="396">
        <v>4</v>
      </c>
      <c r="C357" s="396" t="s">
        <v>92</v>
      </c>
      <c r="D357" s="396" t="s">
        <v>94</v>
      </c>
      <c r="E357" s="396" t="s">
        <v>98</v>
      </c>
      <c r="F357" s="396">
        <v>8967428.5714285709</v>
      </c>
      <c r="G357" s="396">
        <v>11415017.857142899</v>
      </c>
      <c r="H357" s="396">
        <v>7</v>
      </c>
      <c r="I357" s="396"/>
      <c r="K357" s="323"/>
    </row>
    <row r="358" spans="2:11" x14ac:dyDescent="0.35">
      <c r="B358" s="396">
        <v>4</v>
      </c>
      <c r="C358" s="396" t="s">
        <v>92</v>
      </c>
      <c r="D358" s="396" t="s">
        <v>94</v>
      </c>
      <c r="E358" s="396" t="s">
        <v>295</v>
      </c>
      <c r="F358" s="396">
        <v>8634500</v>
      </c>
      <c r="G358" s="396">
        <v>9467000</v>
      </c>
      <c r="H358" s="396">
        <v>2</v>
      </c>
      <c r="I358" s="396"/>
      <c r="K358" s="323"/>
    </row>
    <row r="359" spans="2:11" x14ac:dyDescent="0.35">
      <c r="B359" s="396">
        <v>4</v>
      </c>
      <c r="C359" s="396" t="s">
        <v>92</v>
      </c>
      <c r="D359" s="396" t="s">
        <v>94</v>
      </c>
      <c r="E359" s="396" t="s">
        <v>66</v>
      </c>
      <c r="F359" s="396">
        <v>9288700</v>
      </c>
      <c r="G359" s="396">
        <v>10895000</v>
      </c>
      <c r="H359" s="396">
        <v>10</v>
      </c>
      <c r="I359" s="396"/>
      <c r="K359" s="323"/>
    </row>
    <row r="360" spans="2:11" x14ac:dyDescent="0.35">
      <c r="B360" s="396">
        <v>4</v>
      </c>
      <c r="C360" s="396" t="s">
        <v>92</v>
      </c>
      <c r="D360" s="396" t="s">
        <v>94</v>
      </c>
      <c r="E360" s="396" t="s">
        <v>78</v>
      </c>
      <c r="F360" s="396">
        <v>9755600</v>
      </c>
      <c r="G360" s="396">
        <v>9970000</v>
      </c>
      <c r="H360" s="396">
        <v>10</v>
      </c>
      <c r="I360" s="396"/>
      <c r="K360" s="323"/>
    </row>
    <row r="361" spans="2:11" x14ac:dyDescent="0.35">
      <c r="B361" s="396">
        <v>4</v>
      </c>
      <c r="C361" s="396" t="s">
        <v>92</v>
      </c>
      <c r="D361" s="396" t="s">
        <v>94</v>
      </c>
      <c r="E361" s="396" t="s">
        <v>67</v>
      </c>
      <c r="F361" s="396">
        <v>9496428.5714285709</v>
      </c>
      <c r="G361" s="396">
        <v>10164285.7142857</v>
      </c>
      <c r="H361" s="396">
        <v>7</v>
      </c>
      <c r="I361" s="396"/>
      <c r="K361" s="323"/>
    </row>
    <row r="362" spans="2:11" x14ac:dyDescent="0.35">
      <c r="B362" s="396">
        <v>4</v>
      </c>
      <c r="C362" s="396" t="s">
        <v>92</v>
      </c>
      <c r="D362" s="396" t="s">
        <v>94</v>
      </c>
      <c r="E362" s="396" t="s">
        <v>296</v>
      </c>
      <c r="F362" s="396">
        <v>9280000</v>
      </c>
      <c r="G362" s="396">
        <v>9500000</v>
      </c>
      <c r="H362" s="396">
        <v>1</v>
      </c>
      <c r="I362" s="396"/>
      <c r="K362" s="323"/>
    </row>
    <row r="363" spans="2:11" x14ac:dyDescent="0.35">
      <c r="B363" s="396">
        <v>4</v>
      </c>
      <c r="C363" s="396" t="s">
        <v>92</v>
      </c>
      <c r="D363" s="396" t="s">
        <v>68</v>
      </c>
      <c r="E363" s="396" t="s">
        <v>68</v>
      </c>
      <c r="F363" s="396">
        <v>7655500</v>
      </c>
      <c r="G363" s="396">
        <v>11850000</v>
      </c>
      <c r="H363" s="396">
        <v>4</v>
      </c>
      <c r="I363" s="396"/>
      <c r="K363" s="323"/>
    </row>
    <row r="364" spans="2:11" x14ac:dyDescent="0.35">
      <c r="B364" s="396">
        <v>4</v>
      </c>
      <c r="C364" s="396" t="s">
        <v>92</v>
      </c>
      <c r="D364" s="396" t="s">
        <v>68</v>
      </c>
      <c r="E364" s="396" t="s">
        <v>392</v>
      </c>
      <c r="F364" s="396">
        <v>9234000</v>
      </c>
      <c r="G364" s="396">
        <v>9534000</v>
      </c>
      <c r="H364" s="396">
        <v>1</v>
      </c>
      <c r="I364" s="396"/>
      <c r="K364" s="323"/>
    </row>
    <row r="365" spans="2:11" x14ac:dyDescent="0.35">
      <c r="B365" s="396">
        <v>4</v>
      </c>
      <c r="C365" s="396" t="s">
        <v>92</v>
      </c>
      <c r="D365" s="396" t="s">
        <v>68</v>
      </c>
      <c r="E365" s="396" t="s">
        <v>532</v>
      </c>
      <c r="F365" s="396">
        <v>9300000</v>
      </c>
      <c r="G365" s="396">
        <v>9566666.6666666698</v>
      </c>
      <c r="H365" s="396">
        <v>3</v>
      </c>
      <c r="I365" s="396"/>
      <c r="K365" s="323"/>
    </row>
    <row r="366" spans="2:11" x14ac:dyDescent="0.35">
      <c r="B366" s="396">
        <v>4</v>
      </c>
      <c r="C366" s="396" t="s">
        <v>92</v>
      </c>
      <c r="D366" s="396" t="s">
        <v>68</v>
      </c>
      <c r="E366" s="396" t="s">
        <v>525</v>
      </c>
      <c r="F366" s="396">
        <v>9300000</v>
      </c>
      <c r="G366" s="396">
        <v>9600000</v>
      </c>
      <c r="H366" s="396">
        <v>1</v>
      </c>
      <c r="I366" s="396"/>
      <c r="K366" s="323"/>
    </row>
    <row r="367" spans="2:11" x14ac:dyDescent="0.35">
      <c r="B367" s="396">
        <v>4</v>
      </c>
      <c r="C367" s="396" t="s">
        <v>92</v>
      </c>
      <c r="D367" s="396" t="s">
        <v>68</v>
      </c>
      <c r="E367" s="396" t="s">
        <v>393</v>
      </c>
      <c r="F367" s="396">
        <v>8231000</v>
      </c>
      <c r="G367" s="396">
        <v>8540000</v>
      </c>
      <c r="H367" s="396">
        <v>2</v>
      </c>
      <c r="I367" s="396"/>
      <c r="K367" s="323"/>
    </row>
    <row r="368" spans="2:11" x14ac:dyDescent="0.35">
      <c r="B368" s="396">
        <v>4</v>
      </c>
      <c r="C368" s="396" t="s">
        <v>92</v>
      </c>
      <c r="D368" s="396" t="s">
        <v>68</v>
      </c>
      <c r="E368" s="396" t="s">
        <v>394</v>
      </c>
      <c r="F368" s="396">
        <v>9300000</v>
      </c>
      <c r="G368" s="396">
        <v>9600000</v>
      </c>
      <c r="H368" s="396">
        <v>1</v>
      </c>
      <c r="I368" s="396"/>
      <c r="K368" s="323"/>
    </row>
    <row r="369" spans="2:11" x14ac:dyDescent="0.35">
      <c r="B369" s="396">
        <v>4</v>
      </c>
      <c r="C369" s="396" t="s">
        <v>92</v>
      </c>
      <c r="D369" s="396" t="s">
        <v>283</v>
      </c>
      <c r="E369" s="396" t="s">
        <v>442</v>
      </c>
      <c r="F369" s="396">
        <v>9300000</v>
      </c>
      <c r="G369" s="396">
        <v>9600000</v>
      </c>
      <c r="H369" s="396">
        <v>1</v>
      </c>
      <c r="I369" s="396"/>
      <c r="K369" s="323"/>
    </row>
    <row r="370" spans="2:11" x14ac:dyDescent="0.35">
      <c r="B370" s="396">
        <v>4</v>
      </c>
      <c r="C370" s="396" t="s">
        <v>92</v>
      </c>
      <c r="D370" s="396" t="s">
        <v>283</v>
      </c>
      <c r="E370" s="396" t="s">
        <v>526</v>
      </c>
      <c r="F370" s="396">
        <v>9293000</v>
      </c>
      <c r="G370" s="396">
        <v>20500000</v>
      </c>
      <c r="H370" s="396">
        <v>1</v>
      </c>
      <c r="I370" s="396"/>
      <c r="K370" s="323"/>
    </row>
    <row r="371" spans="2:11" x14ac:dyDescent="0.35">
      <c r="B371" s="396">
        <v>4</v>
      </c>
      <c r="C371" s="396" t="s">
        <v>92</v>
      </c>
      <c r="D371" s="396" t="s">
        <v>287</v>
      </c>
      <c r="E371" s="396" t="s">
        <v>287</v>
      </c>
      <c r="F371" s="396">
        <v>4635250</v>
      </c>
      <c r="G371" s="396">
        <v>9500000</v>
      </c>
      <c r="H371" s="396">
        <v>4</v>
      </c>
      <c r="I371" s="396"/>
      <c r="K371" s="323"/>
    </row>
    <row r="372" spans="2:11" x14ac:dyDescent="0.35">
      <c r="B372" s="396">
        <v>4</v>
      </c>
      <c r="C372" s="396" t="s">
        <v>92</v>
      </c>
      <c r="D372" s="396" t="s">
        <v>287</v>
      </c>
      <c r="E372" s="396" t="s">
        <v>329</v>
      </c>
      <c r="F372" s="396">
        <v>9005666.6666666698</v>
      </c>
      <c r="G372" s="396">
        <v>9299000</v>
      </c>
      <c r="H372" s="396">
        <v>3</v>
      </c>
      <c r="I372" s="396"/>
      <c r="K372" s="323"/>
    </row>
    <row r="373" spans="2:11" x14ac:dyDescent="0.35">
      <c r="B373" s="396">
        <v>4</v>
      </c>
      <c r="C373" s="396" t="s">
        <v>92</v>
      </c>
      <c r="D373" s="396" t="s">
        <v>287</v>
      </c>
      <c r="E373" s="396" t="s">
        <v>395</v>
      </c>
      <c r="F373" s="396">
        <v>12342333.3333333</v>
      </c>
      <c r="G373" s="396">
        <v>12575666.6666667</v>
      </c>
      <c r="H373" s="396">
        <v>3</v>
      </c>
      <c r="I373" s="396"/>
      <c r="K373" s="323"/>
    </row>
    <row r="374" spans="2:11" x14ac:dyDescent="0.35">
      <c r="B374" s="396">
        <v>4</v>
      </c>
      <c r="C374" s="396" t="s">
        <v>92</v>
      </c>
      <c r="D374" s="396" t="s">
        <v>95</v>
      </c>
      <c r="E374" s="396" t="s">
        <v>95</v>
      </c>
      <c r="F374" s="396">
        <v>7707166.6666666698</v>
      </c>
      <c r="G374" s="396">
        <v>12238333.3333333</v>
      </c>
      <c r="H374" s="396">
        <v>6</v>
      </c>
      <c r="I374" s="396"/>
      <c r="K374" s="323"/>
    </row>
    <row r="375" spans="2:11" x14ac:dyDescent="0.35">
      <c r="B375" s="396">
        <v>4</v>
      </c>
      <c r="C375" s="396" t="s">
        <v>92</v>
      </c>
      <c r="D375" s="396" t="s">
        <v>95</v>
      </c>
      <c r="E375" s="396" t="s">
        <v>396</v>
      </c>
      <c r="F375" s="396">
        <v>9227000</v>
      </c>
      <c r="G375" s="396">
        <v>9500000</v>
      </c>
      <c r="H375" s="396">
        <v>1</v>
      </c>
      <c r="I375" s="396"/>
      <c r="K375" s="323"/>
    </row>
    <row r="376" spans="2:11" x14ac:dyDescent="0.35">
      <c r="B376" s="396">
        <v>4</v>
      </c>
      <c r="C376" s="396" t="s">
        <v>92</v>
      </c>
      <c r="D376" s="396" t="s">
        <v>95</v>
      </c>
      <c r="E376" s="396" t="s">
        <v>303</v>
      </c>
      <c r="F376" s="396">
        <v>10147200</v>
      </c>
      <c r="G376" s="396">
        <v>10460000</v>
      </c>
      <c r="H376" s="396">
        <v>5</v>
      </c>
      <c r="I376" s="396"/>
      <c r="K376" s="323"/>
    </row>
    <row r="377" spans="2:11" x14ac:dyDescent="0.35">
      <c r="B377" s="396">
        <v>4</v>
      </c>
      <c r="C377" s="396" t="s">
        <v>92</v>
      </c>
      <c r="D377" s="396" t="s">
        <v>95</v>
      </c>
      <c r="E377" s="396" t="s">
        <v>420</v>
      </c>
      <c r="F377" s="396">
        <v>9286500</v>
      </c>
      <c r="G377" s="396">
        <v>9500000</v>
      </c>
      <c r="H377" s="396">
        <v>2</v>
      </c>
      <c r="I377" s="396"/>
      <c r="K377" s="323"/>
    </row>
    <row r="378" spans="2:11" x14ac:dyDescent="0.35">
      <c r="B378" s="396">
        <v>14</v>
      </c>
      <c r="C378" s="396" t="s">
        <v>90</v>
      </c>
      <c r="D378" s="396" t="s">
        <v>320</v>
      </c>
      <c r="E378" s="396" t="s">
        <v>321</v>
      </c>
      <c r="F378" s="396">
        <v>6332000</v>
      </c>
      <c r="G378" s="396">
        <v>12068321.52</v>
      </c>
      <c r="H378" s="396">
        <v>1</v>
      </c>
      <c r="I378" s="396"/>
      <c r="K378" s="323"/>
    </row>
    <row r="379" spans="2:11" x14ac:dyDescent="0.35">
      <c r="B379" s="396">
        <v>14</v>
      </c>
      <c r="C379" s="396" t="s">
        <v>90</v>
      </c>
      <c r="D379" s="396" t="s">
        <v>590</v>
      </c>
      <c r="E379" s="396" t="s">
        <v>591</v>
      </c>
      <c r="F379" s="396">
        <v>8480000</v>
      </c>
      <c r="G379" s="396">
        <v>8668345.9600000009</v>
      </c>
      <c r="H379" s="396">
        <v>1</v>
      </c>
      <c r="I379" s="396"/>
      <c r="K379" s="323"/>
    </row>
    <row r="380" spans="2:11" x14ac:dyDescent="0.35">
      <c r="B380" s="396">
        <v>14</v>
      </c>
      <c r="C380" s="396" t="s">
        <v>64</v>
      </c>
      <c r="D380" s="396" t="s">
        <v>386</v>
      </c>
      <c r="E380" s="396" t="s">
        <v>389</v>
      </c>
      <c r="F380" s="396">
        <v>9267000</v>
      </c>
      <c r="G380" s="396">
        <v>9505096.0999999996</v>
      </c>
      <c r="H380" s="396">
        <v>1</v>
      </c>
      <c r="I380" s="396"/>
      <c r="K380" s="323"/>
    </row>
    <row r="381" spans="2:11" x14ac:dyDescent="0.35">
      <c r="B381" s="396">
        <v>22</v>
      </c>
      <c r="C381" s="396" t="s">
        <v>90</v>
      </c>
      <c r="D381" s="396" t="s">
        <v>90</v>
      </c>
      <c r="E381" s="396" t="s">
        <v>592</v>
      </c>
      <c r="F381" s="396">
        <v>8623000</v>
      </c>
      <c r="G381" s="396">
        <v>47123000</v>
      </c>
      <c r="H381" s="396">
        <v>1</v>
      </c>
      <c r="I381" s="396"/>
      <c r="K381" s="323"/>
    </row>
    <row r="382" spans="2:11" x14ac:dyDescent="0.35">
      <c r="B382" s="396">
        <v>22</v>
      </c>
      <c r="C382" s="396" t="s">
        <v>90</v>
      </c>
      <c r="D382" s="396" t="s">
        <v>320</v>
      </c>
      <c r="E382" s="396" t="s">
        <v>321</v>
      </c>
      <c r="F382" s="396">
        <v>7825000</v>
      </c>
      <c r="G382" s="396">
        <v>46209000</v>
      </c>
      <c r="H382" s="396">
        <v>1</v>
      </c>
      <c r="I382" s="396"/>
      <c r="K382" s="323"/>
    </row>
    <row r="383" spans="2:11" x14ac:dyDescent="0.35">
      <c r="B383" s="396">
        <v>22</v>
      </c>
      <c r="C383" s="396" t="s">
        <v>11</v>
      </c>
      <c r="D383" s="396" t="s">
        <v>72</v>
      </c>
      <c r="E383" s="396" t="s">
        <v>72</v>
      </c>
      <c r="F383" s="396">
        <v>7783000</v>
      </c>
      <c r="G383" s="396">
        <v>44383000</v>
      </c>
      <c r="H383" s="396">
        <v>1</v>
      </c>
      <c r="I383" s="396"/>
      <c r="K383" s="323"/>
    </row>
    <row r="384" spans="2:11" x14ac:dyDescent="0.35">
      <c r="B384" s="396">
        <v>22</v>
      </c>
      <c r="C384" s="396" t="s">
        <v>11</v>
      </c>
      <c r="D384" s="396" t="s">
        <v>72</v>
      </c>
      <c r="E384" s="396" t="s">
        <v>90</v>
      </c>
      <c r="F384" s="396">
        <v>8329000</v>
      </c>
      <c r="G384" s="396">
        <v>40629000</v>
      </c>
      <c r="H384" s="396">
        <v>1</v>
      </c>
      <c r="I384" s="396"/>
      <c r="K384" s="323"/>
    </row>
    <row r="385" spans="2:11" x14ac:dyDescent="0.35">
      <c r="B385" s="396">
        <v>22</v>
      </c>
      <c r="C385" s="396" t="s">
        <v>11</v>
      </c>
      <c r="D385" s="396" t="s">
        <v>73</v>
      </c>
      <c r="E385" s="396" t="s">
        <v>472</v>
      </c>
      <c r="F385" s="396">
        <v>6104000</v>
      </c>
      <c r="G385" s="396">
        <v>29874000</v>
      </c>
      <c r="H385" s="396">
        <v>1</v>
      </c>
      <c r="I385" s="396"/>
      <c r="K385" s="323"/>
    </row>
    <row r="386" spans="2:11" x14ac:dyDescent="0.35">
      <c r="B386" s="396">
        <v>22</v>
      </c>
      <c r="C386" s="396" t="s">
        <v>11</v>
      </c>
      <c r="D386" s="396" t="s">
        <v>433</v>
      </c>
      <c r="E386" s="396" t="s">
        <v>463</v>
      </c>
      <c r="F386" s="396">
        <v>7909000</v>
      </c>
      <c r="G386" s="396">
        <v>47309000</v>
      </c>
      <c r="H386" s="396">
        <v>1</v>
      </c>
      <c r="I386" s="396"/>
      <c r="K386" s="323"/>
    </row>
    <row r="387" spans="2:11" x14ac:dyDescent="0.35">
      <c r="B387" s="396">
        <v>22</v>
      </c>
      <c r="C387" s="396" t="s">
        <v>11</v>
      </c>
      <c r="D387" s="396" t="s">
        <v>433</v>
      </c>
      <c r="E387" s="396" t="s">
        <v>62</v>
      </c>
      <c r="F387" s="396">
        <v>6398000</v>
      </c>
      <c r="G387" s="396">
        <v>42179000</v>
      </c>
      <c r="H387" s="396">
        <v>1</v>
      </c>
      <c r="I387" s="396"/>
      <c r="K387" s="323"/>
    </row>
    <row r="388" spans="2:11" x14ac:dyDescent="0.35">
      <c r="B388" s="396">
        <v>22</v>
      </c>
      <c r="C388" s="396" t="s">
        <v>11</v>
      </c>
      <c r="D388" s="396" t="s">
        <v>80</v>
      </c>
      <c r="E388" s="396" t="s">
        <v>359</v>
      </c>
      <c r="F388" s="396">
        <v>9234000</v>
      </c>
      <c r="G388" s="396">
        <v>21623000</v>
      </c>
      <c r="H388" s="396">
        <v>1</v>
      </c>
      <c r="I388" s="396"/>
      <c r="K388" s="323"/>
    </row>
    <row r="389" spans="2:11" x14ac:dyDescent="0.35">
      <c r="B389" s="396">
        <v>22</v>
      </c>
      <c r="C389" s="396" t="s">
        <v>12</v>
      </c>
      <c r="D389" s="396" t="s">
        <v>12</v>
      </c>
      <c r="E389" s="396" t="s">
        <v>367</v>
      </c>
      <c r="F389" s="396">
        <v>7196000</v>
      </c>
      <c r="G389" s="396">
        <v>52596000</v>
      </c>
      <c r="H389" s="396">
        <v>1</v>
      </c>
      <c r="I389" s="396"/>
      <c r="K389" s="323"/>
    </row>
    <row r="390" spans="2:11" x14ac:dyDescent="0.35">
      <c r="B390" s="396">
        <v>22</v>
      </c>
      <c r="C390" s="396" t="s">
        <v>12</v>
      </c>
      <c r="D390" s="396" t="s">
        <v>12</v>
      </c>
      <c r="E390" s="396" t="s">
        <v>446</v>
      </c>
      <c r="F390" s="396">
        <v>8161000</v>
      </c>
      <c r="G390" s="396">
        <v>48761000</v>
      </c>
      <c r="H390" s="396">
        <v>2</v>
      </c>
      <c r="I390" s="396"/>
      <c r="K390" s="323"/>
    </row>
    <row r="391" spans="2:11" x14ac:dyDescent="0.35">
      <c r="B391" s="396">
        <v>22</v>
      </c>
      <c r="C391" s="396" t="s">
        <v>12</v>
      </c>
      <c r="D391" s="396" t="s">
        <v>250</v>
      </c>
      <c r="E391" s="396" t="s">
        <v>421</v>
      </c>
      <c r="F391" s="396">
        <v>8480000</v>
      </c>
      <c r="G391" s="396">
        <v>8652144</v>
      </c>
      <c r="H391" s="396">
        <v>1</v>
      </c>
      <c r="I391" s="396"/>
      <c r="K391" s="323"/>
    </row>
    <row r="392" spans="2:11" x14ac:dyDescent="0.35">
      <c r="B392" s="396">
        <v>22</v>
      </c>
      <c r="C392" s="396" t="s">
        <v>13</v>
      </c>
      <c r="D392" s="396" t="s">
        <v>400</v>
      </c>
      <c r="E392" s="396" t="s">
        <v>400</v>
      </c>
      <c r="F392" s="396">
        <v>8371000</v>
      </c>
      <c r="G392" s="396">
        <v>42000000</v>
      </c>
      <c r="H392" s="396">
        <v>1</v>
      </c>
      <c r="I392" s="396"/>
      <c r="K392" s="323"/>
    </row>
    <row r="393" spans="2:11" x14ac:dyDescent="0.35">
      <c r="B393" s="396">
        <v>22</v>
      </c>
      <c r="C393" s="396" t="s">
        <v>13</v>
      </c>
      <c r="D393" s="396" t="s">
        <v>593</v>
      </c>
      <c r="E393" s="396" t="s">
        <v>594</v>
      </c>
      <c r="F393" s="396">
        <v>8161000</v>
      </c>
      <c r="G393" s="396">
        <v>46556000</v>
      </c>
      <c r="H393" s="396">
        <v>1</v>
      </c>
      <c r="I393" s="396"/>
      <c r="K393" s="323"/>
    </row>
    <row r="394" spans="2:11" x14ac:dyDescent="0.35">
      <c r="B394" s="396">
        <v>22</v>
      </c>
      <c r="C394" s="396" t="s">
        <v>63</v>
      </c>
      <c r="D394" s="396" t="s">
        <v>373</v>
      </c>
      <c r="E394" s="396" t="s">
        <v>373</v>
      </c>
      <c r="F394" s="396">
        <v>8447000</v>
      </c>
      <c r="G394" s="396">
        <v>25547000</v>
      </c>
      <c r="H394" s="396">
        <v>2</v>
      </c>
      <c r="I394" s="396"/>
      <c r="K394" s="402"/>
    </row>
    <row r="395" spans="2:11" x14ac:dyDescent="0.35">
      <c r="B395" s="396">
        <v>22</v>
      </c>
      <c r="C395" s="396" t="s">
        <v>63</v>
      </c>
      <c r="D395" s="396" t="s">
        <v>82</v>
      </c>
      <c r="E395" s="396" t="s">
        <v>512</v>
      </c>
      <c r="F395" s="396">
        <v>9208000</v>
      </c>
      <c r="G395" s="396">
        <v>23758000.57</v>
      </c>
      <c r="H395" s="396">
        <v>1</v>
      </c>
      <c r="I395" s="396"/>
      <c r="K395" s="402"/>
    </row>
    <row r="396" spans="2:11" x14ac:dyDescent="0.35">
      <c r="B396" s="396">
        <v>27</v>
      </c>
      <c r="C396" s="396" t="s">
        <v>90</v>
      </c>
      <c r="D396" s="396" t="s">
        <v>79</v>
      </c>
      <c r="E396" s="396" t="s">
        <v>454</v>
      </c>
      <c r="F396" s="396">
        <v>9260000</v>
      </c>
      <c r="G396" s="396">
        <v>25198000</v>
      </c>
      <c r="H396" s="396">
        <v>1</v>
      </c>
      <c r="I396" s="396"/>
      <c r="K396" s="402"/>
    </row>
    <row r="397" spans="2:11" x14ac:dyDescent="0.35">
      <c r="B397" s="396">
        <v>27</v>
      </c>
      <c r="C397" s="396" t="s">
        <v>90</v>
      </c>
      <c r="D397" s="396" t="s">
        <v>320</v>
      </c>
      <c r="E397" s="396" t="s">
        <v>321</v>
      </c>
      <c r="F397" s="396">
        <v>7028000</v>
      </c>
      <c r="G397" s="396">
        <v>52719000</v>
      </c>
      <c r="H397" s="396">
        <v>1</v>
      </c>
      <c r="I397" s="396"/>
      <c r="K397" s="402"/>
    </row>
    <row r="398" spans="2:11" x14ac:dyDescent="0.35">
      <c r="B398" s="396">
        <v>27</v>
      </c>
      <c r="C398" s="396" t="s">
        <v>90</v>
      </c>
      <c r="D398" s="396" t="s">
        <v>415</v>
      </c>
      <c r="E398" s="396" t="s">
        <v>416</v>
      </c>
      <c r="F398" s="396">
        <v>7573000</v>
      </c>
      <c r="G398" s="396">
        <v>32418000</v>
      </c>
      <c r="H398" s="396">
        <v>1</v>
      </c>
      <c r="I398" s="396"/>
      <c r="K398" s="402"/>
    </row>
    <row r="399" spans="2:11" x14ac:dyDescent="0.35">
      <c r="B399" s="396">
        <v>27</v>
      </c>
      <c r="C399" s="396" t="s">
        <v>11</v>
      </c>
      <c r="D399" s="396" t="s">
        <v>11</v>
      </c>
      <c r="E399" s="396" t="s">
        <v>400</v>
      </c>
      <c r="F399" s="396">
        <v>6776000</v>
      </c>
      <c r="G399" s="396">
        <v>54802333.333333299</v>
      </c>
      <c r="H399" s="396">
        <v>3</v>
      </c>
      <c r="I399" s="396"/>
      <c r="K399" s="402"/>
    </row>
    <row r="400" spans="2:11" x14ac:dyDescent="0.35">
      <c r="B400" s="396">
        <v>27</v>
      </c>
      <c r="C400" s="396" t="s">
        <v>11</v>
      </c>
      <c r="D400" s="396" t="s">
        <v>72</v>
      </c>
      <c r="E400" s="396" t="s">
        <v>298</v>
      </c>
      <c r="F400" s="396">
        <v>7448000</v>
      </c>
      <c r="G400" s="396">
        <v>26824000</v>
      </c>
      <c r="H400" s="396">
        <v>1</v>
      </c>
      <c r="I400" s="396"/>
      <c r="K400" s="402"/>
    </row>
    <row r="401" spans="2:11" x14ac:dyDescent="0.35">
      <c r="B401" s="396">
        <v>27</v>
      </c>
      <c r="C401" s="396" t="s">
        <v>11</v>
      </c>
      <c r="D401" s="396" t="s">
        <v>72</v>
      </c>
      <c r="E401" s="396" t="s">
        <v>510</v>
      </c>
      <c r="F401" s="396">
        <v>9085000</v>
      </c>
      <c r="G401" s="396">
        <v>10465000</v>
      </c>
      <c r="H401" s="396">
        <v>1</v>
      </c>
      <c r="I401" s="396"/>
      <c r="K401" s="402"/>
    </row>
    <row r="402" spans="2:11" x14ac:dyDescent="0.35">
      <c r="B402" s="396">
        <v>27</v>
      </c>
      <c r="C402" s="396" t="s">
        <v>11</v>
      </c>
      <c r="D402" s="396" t="s">
        <v>72</v>
      </c>
      <c r="E402" s="396" t="s">
        <v>358</v>
      </c>
      <c r="F402" s="396">
        <v>9267000</v>
      </c>
      <c r="G402" s="396">
        <v>17241000</v>
      </c>
      <c r="H402" s="396">
        <v>1</v>
      </c>
      <c r="I402" s="396"/>
      <c r="K402" s="402"/>
    </row>
    <row r="403" spans="2:11" x14ac:dyDescent="0.35">
      <c r="B403" s="396">
        <v>27</v>
      </c>
      <c r="C403" s="396" t="s">
        <v>11</v>
      </c>
      <c r="D403" s="396" t="s">
        <v>73</v>
      </c>
      <c r="E403" s="396" t="s">
        <v>462</v>
      </c>
      <c r="F403" s="396">
        <v>9214000</v>
      </c>
      <c r="G403" s="396">
        <v>29384000</v>
      </c>
      <c r="H403" s="396">
        <v>1</v>
      </c>
      <c r="I403" s="396"/>
      <c r="K403" s="402"/>
    </row>
    <row r="404" spans="2:11" x14ac:dyDescent="0.35">
      <c r="B404" s="396">
        <v>27</v>
      </c>
      <c r="C404" s="396" t="s">
        <v>11</v>
      </c>
      <c r="D404" s="396" t="s">
        <v>73</v>
      </c>
      <c r="E404" s="396" t="s">
        <v>576</v>
      </c>
      <c r="F404" s="396">
        <v>8497000</v>
      </c>
      <c r="G404" s="396">
        <v>25374000</v>
      </c>
      <c r="H404" s="396">
        <v>1</v>
      </c>
      <c r="I404" s="396"/>
      <c r="K404" s="402"/>
    </row>
    <row r="405" spans="2:11" x14ac:dyDescent="0.35">
      <c r="B405" s="396">
        <v>27</v>
      </c>
      <c r="C405" s="396" t="s">
        <v>11</v>
      </c>
      <c r="D405" s="396" t="s">
        <v>417</v>
      </c>
      <c r="E405" s="396" t="s">
        <v>480</v>
      </c>
      <c r="F405" s="396">
        <v>8707000</v>
      </c>
      <c r="G405" s="396">
        <v>40662000</v>
      </c>
      <c r="H405" s="396">
        <v>1</v>
      </c>
      <c r="I405" s="396"/>
      <c r="K405" s="402"/>
    </row>
    <row r="406" spans="2:11" x14ac:dyDescent="0.35">
      <c r="B406" s="396">
        <v>27</v>
      </c>
      <c r="C406" s="396" t="s">
        <v>11</v>
      </c>
      <c r="D406" s="396" t="s">
        <v>80</v>
      </c>
      <c r="E406" s="396" t="s">
        <v>89</v>
      </c>
      <c r="F406" s="396">
        <v>8444000</v>
      </c>
      <c r="G406" s="396">
        <v>15748000</v>
      </c>
      <c r="H406" s="396">
        <v>1</v>
      </c>
      <c r="I406" s="401"/>
      <c r="K406" s="402"/>
    </row>
    <row r="407" spans="2:11" x14ac:dyDescent="0.35">
      <c r="B407" s="396">
        <v>27</v>
      </c>
      <c r="C407" s="396" t="s">
        <v>11</v>
      </c>
      <c r="D407" s="396" t="s">
        <v>511</v>
      </c>
      <c r="E407" s="396" t="s">
        <v>542</v>
      </c>
      <c r="F407" s="396">
        <v>8371000</v>
      </c>
      <c r="G407" s="396">
        <v>33816000</v>
      </c>
      <c r="H407" s="396">
        <v>1</v>
      </c>
      <c r="I407" s="401"/>
      <c r="K407" s="402"/>
    </row>
    <row r="408" spans="2:11" x14ac:dyDescent="0.35">
      <c r="B408" s="396">
        <v>27</v>
      </c>
      <c r="C408" s="396" t="s">
        <v>11</v>
      </c>
      <c r="D408" s="396" t="s">
        <v>511</v>
      </c>
      <c r="E408" s="396" t="s">
        <v>338</v>
      </c>
      <c r="F408" s="396">
        <v>8287000</v>
      </c>
      <c r="G408" s="396">
        <v>24018000</v>
      </c>
      <c r="H408" s="396">
        <v>1</v>
      </c>
      <c r="I408" s="401"/>
      <c r="K408" s="402"/>
    </row>
    <row r="409" spans="2:11" x14ac:dyDescent="0.35">
      <c r="B409" s="396">
        <v>27</v>
      </c>
      <c r="C409" s="396" t="s">
        <v>11</v>
      </c>
      <c r="D409" s="396" t="s">
        <v>511</v>
      </c>
      <c r="E409" s="396" t="s">
        <v>595</v>
      </c>
      <c r="F409" s="396">
        <v>9300000</v>
      </c>
      <c r="G409" s="396">
        <v>22629000</v>
      </c>
      <c r="H409" s="396">
        <v>1</v>
      </c>
      <c r="I409" s="401"/>
      <c r="K409" s="402"/>
    </row>
    <row r="410" spans="2:11" x14ac:dyDescent="0.35">
      <c r="B410" s="396">
        <v>27</v>
      </c>
      <c r="C410" s="396" t="s">
        <v>11</v>
      </c>
      <c r="D410" s="396" t="s">
        <v>74</v>
      </c>
      <c r="E410" s="396" t="s">
        <v>74</v>
      </c>
      <c r="F410" s="396">
        <v>9024500</v>
      </c>
      <c r="G410" s="396">
        <v>10235643.5</v>
      </c>
      <c r="H410" s="396">
        <v>2</v>
      </c>
      <c r="I410" s="401"/>
      <c r="K410" s="402"/>
    </row>
    <row r="411" spans="2:11" x14ac:dyDescent="0.35">
      <c r="B411" s="396">
        <v>27</v>
      </c>
      <c r="C411" s="396" t="s">
        <v>11</v>
      </c>
      <c r="D411" s="396" t="s">
        <v>74</v>
      </c>
      <c r="E411" s="396" t="s">
        <v>328</v>
      </c>
      <c r="F411" s="396">
        <v>13950000</v>
      </c>
      <c r="G411" s="396">
        <v>14157430.5</v>
      </c>
      <c r="H411" s="396">
        <v>1</v>
      </c>
      <c r="I411" s="401"/>
      <c r="K411" s="402"/>
    </row>
    <row r="412" spans="2:11" x14ac:dyDescent="0.35">
      <c r="B412" s="396">
        <v>27</v>
      </c>
      <c r="C412" s="396" t="s">
        <v>12</v>
      </c>
      <c r="D412" s="396" t="s">
        <v>12</v>
      </c>
      <c r="E412" s="396" t="s">
        <v>366</v>
      </c>
      <c r="F412" s="396">
        <v>6062000</v>
      </c>
      <c r="G412" s="396">
        <v>56607000</v>
      </c>
      <c r="H412" s="396">
        <v>1</v>
      </c>
      <c r="I412" s="401"/>
      <c r="K412" s="402"/>
    </row>
    <row r="413" spans="2:11" x14ac:dyDescent="0.35">
      <c r="B413" s="396">
        <v>27</v>
      </c>
      <c r="C413" s="396" t="s">
        <v>12</v>
      </c>
      <c r="D413" s="396" t="s">
        <v>250</v>
      </c>
      <c r="E413" s="396" t="s">
        <v>250</v>
      </c>
      <c r="F413" s="396">
        <v>7070000</v>
      </c>
      <c r="G413" s="396">
        <v>42456000</v>
      </c>
      <c r="H413" s="396">
        <v>1</v>
      </c>
      <c r="I413" s="401"/>
      <c r="K413" s="402"/>
    </row>
    <row r="414" spans="2:11" x14ac:dyDescent="0.35">
      <c r="B414" s="396">
        <v>27</v>
      </c>
      <c r="C414" s="396" t="s">
        <v>13</v>
      </c>
      <c r="D414" s="396" t="s">
        <v>13</v>
      </c>
      <c r="E414" s="396" t="s">
        <v>596</v>
      </c>
      <c r="F414" s="396">
        <v>7783000</v>
      </c>
      <c r="G414" s="396">
        <v>47976000</v>
      </c>
      <c r="H414" s="396">
        <v>1</v>
      </c>
      <c r="I414" s="401"/>
      <c r="K414" s="402"/>
    </row>
    <row r="415" spans="2:11" x14ac:dyDescent="0.35">
      <c r="B415" s="396">
        <v>27</v>
      </c>
      <c r="C415" s="396" t="s">
        <v>13</v>
      </c>
      <c r="D415" s="396" t="s">
        <v>93</v>
      </c>
      <c r="E415" s="396" t="s">
        <v>371</v>
      </c>
      <c r="F415" s="396">
        <v>9280000</v>
      </c>
      <c r="G415" s="396">
        <v>10891000</v>
      </c>
      <c r="H415" s="396">
        <v>1</v>
      </c>
      <c r="I415" s="401"/>
      <c r="K415" s="402"/>
    </row>
    <row r="416" spans="2:11" x14ac:dyDescent="0.35">
      <c r="B416" s="396">
        <v>27</v>
      </c>
      <c r="C416" s="396" t="s">
        <v>63</v>
      </c>
      <c r="D416" s="396" t="s">
        <v>288</v>
      </c>
      <c r="E416" s="396" t="s">
        <v>288</v>
      </c>
      <c r="F416" s="396">
        <v>8687666.6666666698</v>
      </c>
      <c r="G416" s="396">
        <v>27670333.333333299</v>
      </c>
      <c r="H416" s="396">
        <v>3</v>
      </c>
      <c r="I416" s="401"/>
      <c r="K416" s="402"/>
    </row>
    <row r="417" spans="2:11" x14ac:dyDescent="0.35">
      <c r="B417" s="396">
        <v>27</v>
      </c>
      <c r="C417" s="396" t="s">
        <v>63</v>
      </c>
      <c r="D417" s="396" t="s">
        <v>373</v>
      </c>
      <c r="E417" s="396" t="s">
        <v>356</v>
      </c>
      <c r="F417" s="396">
        <v>8665000</v>
      </c>
      <c r="G417" s="396">
        <v>23548000</v>
      </c>
      <c r="H417" s="396">
        <v>1</v>
      </c>
      <c r="I417" s="401"/>
      <c r="K417" s="402"/>
    </row>
    <row r="418" spans="2:11" x14ac:dyDescent="0.35">
      <c r="B418" s="396">
        <v>27</v>
      </c>
      <c r="C418" s="396" t="s">
        <v>63</v>
      </c>
      <c r="D418" s="396" t="s">
        <v>76</v>
      </c>
      <c r="E418" s="396" t="s">
        <v>76</v>
      </c>
      <c r="F418" s="396">
        <v>9267000</v>
      </c>
      <c r="G418" s="396">
        <v>20200000</v>
      </c>
      <c r="H418" s="396">
        <v>1</v>
      </c>
      <c r="I418" s="401"/>
      <c r="K418" s="402"/>
    </row>
    <row r="419" spans="2:11" x14ac:dyDescent="0.35">
      <c r="B419" s="396">
        <v>27</v>
      </c>
      <c r="C419" s="396" t="s">
        <v>63</v>
      </c>
      <c r="D419" s="396" t="s">
        <v>375</v>
      </c>
      <c r="E419" s="396" t="s">
        <v>375</v>
      </c>
      <c r="F419" s="396">
        <v>8161000</v>
      </c>
      <c r="G419" s="396">
        <v>28557000</v>
      </c>
      <c r="H419" s="396">
        <v>1</v>
      </c>
      <c r="I419" s="401"/>
      <c r="K419" s="402"/>
    </row>
    <row r="420" spans="2:11" x14ac:dyDescent="0.35">
      <c r="B420" s="396">
        <v>27</v>
      </c>
      <c r="C420" s="396" t="s">
        <v>63</v>
      </c>
      <c r="D420" s="396" t="s">
        <v>82</v>
      </c>
      <c r="E420" s="396" t="s">
        <v>512</v>
      </c>
      <c r="F420" s="396">
        <v>7909000</v>
      </c>
      <c r="G420" s="396">
        <v>21623000</v>
      </c>
      <c r="H420" s="396">
        <v>1</v>
      </c>
      <c r="I420" s="401"/>
      <c r="K420" s="402"/>
    </row>
    <row r="421" spans="2:11" x14ac:dyDescent="0.35">
      <c r="B421" s="396">
        <v>27</v>
      </c>
      <c r="C421" s="396" t="s">
        <v>63</v>
      </c>
      <c r="D421" s="396" t="s">
        <v>309</v>
      </c>
      <c r="E421" s="396" t="s">
        <v>413</v>
      </c>
      <c r="F421" s="396">
        <v>9182000</v>
      </c>
      <c r="G421" s="396">
        <v>9438389.7799999993</v>
      </c>
      <c r="H421" s="396">
        <v>1</v>
      </c>
      <c r="I421" s="401"/>
      <c r="K421" s="402"/>
    </row>
    <row r="422" spans="2:11" x14ac:dyDescent="0.35">
      <c r="B422" s="396">
        <v>27</v>
      </c>
      <c r="C422" s="396" t="s">
        <v>63</v>
      </c>
      <c r="D422" s="396" t="s">
        <v>422</v>
      </c>
      <c r="E422" s="396" t="s">
        <v>508</v>
      </c>
      <c r="F422" s="396">
        <v>9254000</v>
      </c>
      <c r="G422" s="396">
        <v>25110000</v>
      </c>
      <c r="H422" s="396">
        <v>1</v>
      </c>
      <c r="I422" s="401"/>
      <c r="K422" s="402"/>
    </row>
    <row r="423" spans="2:11" x14ac:dyDescent="0.35">
      <c r="B423" s="396">
        <v>27</v>
      </c>
      <c r="C423" s="396" t="s">
        <v>63</v>
      </c>
      <c r="D423" s="396" t="s">
        <v>422</v>
      </c>
      <c r="E423" s="396" t="s">
        <v>418</v>
      </c>
      <c r="F423" s="396">
        <v>8077000</v>
      </c>
      <c r="G423" s="396">
        <v>25256000</v>
      </c>
      <c r="H423" s="396">
        <v>1</v>
      </c>
      <c r="I423" s="401"/>
      <c r="K423" s="402"/>
    </row>
    <row r="424" spans="2:11" x14ac:dyDescent="0.35">
      <c r="B424" s="396">
        <v>27</v>
      </c>
      <c r="C424" s="396" t="s">
        <v>64</v>
      </c>
      <c r="D424" s="396" t="s">
        <v>77</v>
      </c>
      <c r="E424" s="396" t="s">
        <v>384</v>
      </c>
      <c r="F424" s="396">
        <v>9300000</v>
      </c>
      <c r="G424" s="396">
        <v>9438287</v>
      </c>
      <c r="H424" s="396">
        <v>1</v>
      </c>
      <c r="I424" s="401"/>
      <c r="K424" s="402"/>
    </row>
    <row r="425" spans="2:11" x14ac:dyDescent="0.35">
      <c r="B425" s="396">
        <v>27</v>
      </c>
      <c r="C425" s="396" t="s">
        <v>64</v>
      </c>
      <c r="D425" s="396" t="s">
        <v>385</v>
      </c>
      <c r="E425" s="396" t="s">
        <v>385</v>
      </c>
      <c r="F425" s="396">
        <v>6975000</v>
      </c>
      <c r="G425" s="396">
        <v>7078716.25</v>
      </c>
      <c r="H425" s="396">
        <v>2</v>
      </c>
      <c r="I425" s="401"/>
      <c r="K425" s="402"/>
    </row>
    <row r="426" spans="2:11" x14ac:dyDescent="0.35">
      <c r="B426" s="396">
        <v>27</v>
      </c>
      <c r="C426" s="396" t="s">
        <v>92</v>
      </c>
      <c r="D426" s="396" t="s">
        <v>95</v>
      </c>
      <c r="E426" s="396" t="s">
        <v>95</v>
      </c>
      <c r="F426" s="396">
        <v>9300000</v>
      </c>
      <c r="G426" s="396">
        <v>9438287</v>
      </c>
      <c r="H426" s="396">
        <v>1</v>
      </c>
      <c r="I426" s="401"/>
      <c r="K426" s="402"/>
    </row>
    <row r="427" spans="2:11" x14ac:dyDescent="0.35">
      <c r="B427" s="396">
        <v>28</v>
      </c>
      <c r="C427" s="396" t="s">
        <v>13</v>
      </c>
      <c r="D427" s="396" t="s">
        <v>93</v>
      </c>
      <c r="E427" s="396" t="s">
        <v>371</v>
      </c>
      <c r="F427" s="396">
        <v>8480000</v>
      </c>
      <c r="G427" s="396">
        <v>8727489</v>
      </c>
      <c r="H427" s="396">
        <v>1</v>
      </c>
      <c r="I427" s="401"/>
      <c r="K427" s="402"/>
    </row>
    <row r="428" spans="2:11" x14ac:dyDescent="0.35">
      <c r="B428" s="396">
        <v>28</v>
      </c>
      <c r="C428" s="396" t="s">
        <v>92</v>
      </c>
      <c r="D428" s="396" t="s">
        <v>94</v>
      </c>
      <c r="E428" s="396" t="s">
        <v>66</v>
      </c>
      <c r="F428" s="396">
        <v>9300000</v>
      </c>
      <c r="G428" s="396">
        <v>9669800.4399999995</v>
      </c>
      <c r="H428" s="396">
        <v>1</v>
      </c>
      <c r="I428" s="401"/>
      <c r="K428" s="402"/>
    </row>
    <row r="429" spans="2:11" x14ac:dyDescent="0.35">
      <c r="B429" s="396">
        <v>32</v>
      </c>
      <c r="C429" s="396" t="s">
        <v>90</v>
      </c>
      <c r="D429" s="396" t="s">
        <v>70</v>
      </c>
      <c r="E429" s="396" t="s">
        <v>514</v>
      </c>
      <c r="F429" s="396">
        <v>8329000</v>
      </c>
      <c r="G429" s="396">
        <v>13204305.220000001</v>
      </c>
      <c r="H429" s="396">
        <v>1</v>
      </c>
      <c r="I429" s="401"/>
      <c r="K429" s="402"/>
    </row>
    <row r="430" spans="2:11" x14ac:dyDescent="0.35">
      <c r="B430" s="396">
        <v>32</v>
      </c>
      <c r="C430" s="396" t="s">
        <v>90</v>
      </c>
      <c r="D430" s="396" t="s">
        <v>406</v>
      </c>
      <c r="E430" s="396" t="s">
        <v>407</v>
      </c>
      <c r="F430" s="396">
        <v>9244000</v>
      </c>
      <c r="G430" s="396">
        <v>12527277.725</v>
      </c>
      <c r="H430" s="396">
        <v>2</v>
      </c>
      <c r="I430" s="401"/>
      <c r="K430" s="402"/>
    </row>
    <row r="431" spans="2:11" x14ac:dyDescent="0.35">
      <c r="B431" s="396">
        <v>32</v>
      </c>
      <c r="C431" s="396" t="s">
        <v>90</v>
      </c>
      <c r="D431" s="396" t="s">
        <v>406</v>
      </c>
      <c r="E431" s="396" t="s">
        <v>500</v>
      </c>
      <c r="F431" s="396">
        <v>8875000</v>
      </c>
      <c r="G431" s="396">
        <v>13768074.5</v>
      </c>
      <c r="H431" s="396">
        <v>1</v>
      </c>
      <c r="I431" s="401"/>
      <c r="K431" s="402"/>
    </row>
    <row r="432" spans="2:11" x14ac:dyDescent="0.35">
      <c r="B432" s="396">
        <v>32</v>
      </c>
      <c r="C432" s="396" t="s">
        <v>90</v>
      </c>
      <c r="D432" s="396" t="s">
        <v>406</v>
      </c>
      <c r="E432" s="396" t="s">
        <v>400</v>
      </c>
      <c r="F432" s="396">
        <v>9300000</v>
      </c>
      <c r="G432" s="396">
        <v>11362808.58</v>
      </c>
      <c r="H432" s="396">
        <v>1</v>
      </c>
      <c r="I432" s="401"/>
      <c r="K432" s="402"/>
    </row>
    <row r="433" spans="2:11" x14ac:dyDescent="0.35">
      <c r="B433" s="396">
        <v>32</v>
      </c>
      <c r="C433" s="396" t="s">
        <v>90</v>
      </c>
      <c r="D433" s="396" t="s">
        <v>450</v>
      </c>
      <c r="E433" s="396" t="s">
        <v>502</v>
      </c>
      <c r="F433" s="396">
        <v>9244000</v>
      </c>
      <c r="G433" s="396">
        <v>10726245.755000001</v>
      </c>
      <c r="H433" s="396">
        <v>2</v>
      </c>
      <c r="I433" s="401"/>
      <c r="K433" s="402"/>
    </row>
    <row r="434" spans="2:11" x14ac:dyDescent="0.35">
      <c r="B434" s="396">
        <v>32</v>
      </c>
      <c r="C434" s="396" t="s">
        <v>90</v>
      </c>
      <c r="D434" s="396" t="s">
        <v>351</v>
      </c>
      <c r="E434" s="396" t="s">
        <v>352</v>
      </c>
      <c r="F434" s="396">
        <v>9300000</v>
      </c>
      <c r="G434" s="396">
        <v>10955003.359999999</v>
      </c>
      <c r="H434" s="396">
        <v>1</v>
      </c>
      <c r="I434" s="401"/>
      <c r="K434" s="402"/>
    </row>
    <row r="435" spans="2:11" x14ac:dyDescent="0.35">
      <c r="B435" s="396">
        <v>32</v>
      </c>
      <c r="C435" s="396" t="s">
        <v>90</v>
      </c>
      <c r="D435" s="396" t="s">
        <v>351</v>
      </c>
      <c r="E435" s="396" t="s">
        <v>585</v>
      </c>
      <c r="F435" s="396">
        <v>8539000</v>
      </c>
      <c r="G435" s="396">
        <v>14745818.34</v>
      </c>
      <c r="H435" s="396">
        <v>1</v>
      </c>
      <c r="I435" s="401"/>
      <c r="K435" s="402"/>
    </row>
    <row r="436" spans="2:11" x14ac:dyDescent="0.35">
      <c r="B436" s="396">
        <v>32</v>
      </c>
      <c r="C436" s="396" t="s">
        <v>90</v>
      </c>
      <c r="D436" s="396" t="s">
        <v>351</v>
      </c>
      <c r="E436" s="396" t="s">
        <v>485</v>
      </c>
      <c r="F436" s="396">
        <v>9300000</v>
      </c>
      <c r="G436" s="396">
        <v>10954994.529999999</v>
      </c>
      <c r="H436" s="396">
        <v>1</v>
      </c>
      <c r="I436" s="401"/>
      <c r="K436" s="402"/>
    </row>
    <row r="437" spans="2:11" x14ac:dyDescent="0.35">
      <c r="B437" s="396">
        <v>32</v>
      </c>
      <c r="C437" s="396" t="s">
        <v>90</v>
      </c>
      <c r="D437" s="396" t="s">
        <v>96</v>
      </c>
      <c r="E437" s="396" t="s">
        <v>71</v>
      </c>
      <c r="F437" s="396">
        <v>8539000</v>
      </c>
      <c r="G437" s="396">
        <v>24508804.760000002</v>
      </c>
      <c r="H437" s="396">
        <v>1</v>
      </c>
      <c r="I437" s="401"/>
      <c r="K437" s="402"/>
    </row>
    <row r="438" spans="2:11" x14ac:dyDescent="0.35">
      <c r="B438" s="396">
        <v>32</v>
      </c>
      <c r="C438" s="396" t="s">
        <v>11</v>
      </c>
      <c r="D438" s="396" t="s">
        <v>91</v>
      </c>
      <c r="E438" s="396" t="s">
        <v>400</v>
      </c>
      <c r="F438" s="396">
        <v>7977000</v>
      </c>
      <c r="G438" s="396">
        <v>12191093.01</v>
      </c>
      <c r="H438" s="396">
        <v>1</v>
      </c>
      <c r="I438" s="401"/>
      <c r="K438" s="402"/>
    </row>
    <row r="439" spans="2:11" x14ac:dyDescent="0.35">
      <c r="B439" s="396">
        <v>32</v>
      </c>
      <c r="C439" s="396" t="s">
        <v>11</v>
      </c>
      <c r="D439" s="396" t="s">
        <v>91</v>
      </c>
      <c r="E439" s="396" t="s">
        <v>503</v>
      </c>
      <c r="F439" s="396">
        <v>11605000</v>
      </c>
      <c r="G439" s="396">
        <v>15761441.300000001</v>
      </c>
      <c r="H439" s="396">
        <v>2</v>
      </c>
      <c r="I439" s="401"/>
      <c r="K439" s="402"/>
    </row>
    <row r="440" spans="2:11" x14ac:dyDescent="0.35">
      <c r="B440" s="396">
        <v>32</v>
      </c>
      <c r="C440" s="396" t="s">
        <v>11</v>
      </c>
      <c r="D440" s="396" t="s">
        <v>91</v>
      </c>
      <c r="E440" s="396" t="s">
        <v>504</v>
      </c>
      <c r="F440" s="396">
        <v>9214000</v>
      </c>
      <c r="G440" s="396">
        <v>13335265.85</v>
      </c>
      <c r="H440" s="396">
        <v>1</v>
      </c>
      <c r="I440" s="401"/>
      <c r="K440" s="402"/>
    </row>
    <row r="441" spans="2:11" x14ac:dyDescent="0.35">
      <c r="B441" s="396">
        <v>32</v>
      </c>
      <c r="C441" s="396" t="s">
        <v>11</v>
      </c>
      <c r="D441" s="396" t="s">
        <v>73</v>
      </c>
      <c r="E441" s="396" t="s">
        <v>401</v>
      </c>
      <c r="F441" s="396">
        <v>9188000</v>
      </c>
      <c r="G441" s="396">
        <v>9551623.5700000003</v>
      </c>
      <c r="H441" s="396">
        <v>1</v>
      </c>
      <c r="I441" s="401"/>
      <c r="K441" s="402"/>
    </row>
    <row r="442" spans="2:11" x14ac:dyDescent="0.35">
      <c r="B442" s="396">
        <v>32</v>
      </c>
      <c r="C442" s="396" t="s">
        <v>11</v>
      </c>
      <c r="D442" s="396" t="s">
        <v>80</v>
      </c>
      <c r="E442" s="396" t="s">
        <v>81</v>
      </c>
      <c r="F442" s="396">
        <v>13950000</v>
      </c>
      <c r="G442" s="396">
        <v>14362517.08</v>
      </c>
      <c r="H442" s="396">
        <v>1</v>
      </c>
      <c r="I442" s="401"/>
      <c r="K442" s="402"/>
    </row>
    <row r="443" spans="2:11" x14ac:dyDescent="0.35">
      <c r="B443" s="396">
        <v>32</v>
      </c>
      <c r="C443" s="396" t="s">
        <v>11</v>
      </c>
      <c r="D443" s="396" t="s">
        <v>80</v>
      </c>
      <c r="E443" s="396" t="s">
        <v>87</v>
      </c>
      <c r="F443" s="396">
        <v>9260000</v>
      </c>
      <c r="G443" s="396">
        <v>15093844.91</v>
      </c>
      <c r="H443" s="396">
        <v>1</v>
      </c>
      <c r="I443" s="401"/>
      <c r="K443" s="402"/>
    </row>
    <row r="444" spans="2:11" x14ac:dyDescent="0.35">
      <c r="B444" s="396">
        <v>32</v>
      </c>
      <c r="C444" s="396" t="s">
        <v>11</v>
      </c>
      <c r="D444" s="396" t="s">
        <v>80</v>
      </c>
      <c r="E444" s="396" t="s">
        <v>359</v>
      </c>
      <c r="F444" s="396">
        <v>9280000</v>
      </c>
      <c r="G444" s="396">
        <v>13009166.01</v>
      </c>
      <c r="H444" s="396">
        <v>2</v>
      </c>
      <c r="I444" s="401"/>
      <c r="K444" s="402"/>
    </row>
    <row r="445" spans="2:11" x14ac:dyDescent="0.35">
      <c r="B445" s="396">
        <v>32</v>
      </c>
      <c r="C445" s="396" t="s">
        <v>11</v>
      </c>
      <c r="D445" s="396" t="s">
        <v>80</v>
      </c>
      <c r="E445" s="396" t="s">
        <v>360</v>
      </c>
      <c r="F445" s="396">
        <v>9300000</v>
      </c>
      <c r="G445" s="396">
        <v>9688747.8699999992</v>
      </c>
      <c r="H445" s="396">
        <v>1</v>
      </c>
      <c r="I445" s="401"/>
      <c r="K445" s="402"/>
    </row>
    <row r="446" spans="2:11" x14ac:dyDescent="0.35">
      <c r="B446" s="396">
        <v>32</v>
      </c>
      <c r="C446" s="396" t="s">
        <v>13</v>
      </c>
      <c r="D446" s="396" t="s">
        <v>13</v>
      </c>
      <c r="E446" s="396" t="s">
        <v>13</v>
      </c>
      <c r="F446" s="396">
        <v>9300000</v>
      </c>
      <c r="G446" s="396">
        <v>9694877.4100000001</v>
      </c>
      <c r="H446" s="396">
        <v>1</v>
      </c>
      <c r="I446" s="401"/>
      <c r="K446" s="402"/>
    </row>
    <row r="447" spans="2:11" x14ac:dyDescent="0.35">
      <c r="B447" s="396">
        <v>32</v>
      </c>
      <c r="C447" s="396" t="s">
        <v>13</v>
      </c>
      <c r="D447" s="396" t="s">
        <v>93</v>
      </c>
      <c r="E447" s="396" t="s">
        <v>371</v>
      </c>
      <c r="F447" s="396">
        <v>9286000</v>
      </c>
      <c r="G447" s="396">
        <v>9586106.0500000007</v>
      </c>
      <c r="H447" s="396">
        <v>1</v>
      </c>
      <c r="I447" s="401"/>
      <c r="K447" s="402"/>
    </row>
    <row r="448" spans="2:11" x14ac:dyDescent="0.35">
      <c r="B448" s="396">
        <v>32</v>
      </c>
      <c r="C448" s="396" t="s">
        <v>63</v>
      </c>
      <c r="D448" s="396" t="s">
        <v>373</v>
      </c>
      <c r="E448" s="396" t="s">
        <v>373</v>
      </c>
      <c r="F448" s="396">
        <v>9143666.6666666698</v>
      </c>
      <c r="G448" s="396">
        <v>10553135.766666699</v>
      </c>
      <c r="H448" s="396">
        <v>6</v>
      </c>
      <c r="I448" s="401"/>
      <c r="K448" s="402"/>
    </row>
    <row r="449" spans="2:11" x14ac:dyDescent="0.35">
      <c r="B449" s="396">
        <v>32</v>
      </c>
      <c r="C449" s="396" t="s">
        <v>63</v>
      </c>
      <c r="D449" s="396" t="s">
        <v>373</v>
      </c>
      <c r="E449" s="396" t="s">
        <v>374</v>
      </c>
      <c r="F449" s="396">
        <v>8480000</v>
      </c>
      <c r="G449" s="396">
        <v>8742530.7200000007</v>
      </c>
      <c r="H449" s="396">
        <v>1</v>
      </c>
      <c r="I449" s="401"/>
      <c r="K449" s="402"/>
    </row>
    <row r="450" spans="2:11" x14ac:dyDescent="0.35">
      <c r="B450" s="396">
        <v>32</v>
      </c>
      <c r="C450" s="396" t="s">
        <v>63</v>
      </c>
      <c r="D450" s="396" t="s">
        <v>373</v>
      </c>
      <c r="E450" s="396" t="s">
        <v>356</v>
      </c>
      <c r="F450" s="396">
        <v>9300000</v>
      </c>
      <c r="G450" s="396">
        <v>9891557.25</v>
      </c>
      <c r="H450" s="396">
        <v>1</v>
      </c>
      <c r="I450" s="401"/>
      <c r="K450" s="402"/>
    </row>
    <row r="451" spans="2:11" x14ac:dyDescent="0.35">
      <c r="B451" s="396">
        <v>32</v>
      </c>
      <c r="C451" s="396" t="s">
        <v>63</v>
      </c>
      <c r="D451" s="396" t="s">
        <v>373</v>
      </c>
      <c r="E451" s="396" t="s">
        <v>455</v>
      </c>
      <c r="F451" s="396">
        <v>8917000</v>
      </c>
      <c r="G451" s="396">
        <v>14482414.5</v>
      </c>
      <c r="H451" s="396">
        <v>1</v>
      </c>
      <c r="I451" s="401"/>
      <c r="K451" s="402"/>
    </row>
    <row r="452" spans="2:11" x14ac:dyDescent="0.35">
      <c r="B452" s="396">
        <v>32</v>
      </c>
      <c r="C452" s="396" t="s">
        <v>63</v>
      </c>
      <c r="D452" s="396" t="s">
        <v>373</v>
      </c>
      <c r="E452" s="396" t="s">
        <v>597</v>
      </c>
      <c r="F452" s="396">
        <v>9300000</v>
      </c>
      <c r="G452" s="396">
        <v>9930572.6500000004</v>
      </c>
      <c r="H452" s="396">
        <v>2</v>
      </c>
      <c r="I452" s="401"/>
      <c r="K452" s="402"/>
    </row>
    <row r="453" spans="2:11" x14ac:dyDescent="0.35">
      <c r="B453" s="396">
        <v>32</v>
      </c>
      <c r="C453" s="396" t="s">
        <v>63</v>
      </c>
      <c r="D453" s="396" t="s">
        <v>82</v>
      </c>
      <c r="E453" s="396" t="s">
        <v>529</v>
      </c>
      <c r="F453" s="396">
        <v>9300000</v>
      </c>
      <c r="G453" s="396">
        <v>9891557.25</v>
      </c>
      <c r="H453" s="396">
        <v>1</v>
      </c>
      <c r="I453" s="401"/>
      <c r="K453" s="402"/>
    </row>
    <row r="454" spans="2:11" x14ac:dyDescent="0.35">
      <c r="B454" s="396">
        <v>32</v>
      </c>
      <c r="C454" s="396" t="s">
        <v>63</v>
      </c>
      <c r="D454" s="396" t="s">
        <v>204</v>
      </c>
      <c r="E454" s="396" t="s">
        <v>311</v>
      </c>
      <c r="F454" s="396">
        <v>9300000</v>
      </c>
      <c r="G454" s="396">
        <v>9891557.25</v>
      </c>
      <c r="H454" s="396">
        <v>1</v>
      </c>
      <c r="I454" s="401"/>
      <c r="K454" s="402"/>
    </row>
    <row r="455" spans="2:11" x14ac:dyDescent="0.35">
      <c r="B455" s="396">
        <v>32</v>
      </c>
      <c r="C455" s="396" t="s">
        <v>63</v>
      </c>
      <c r="D455" s="396" t="s">
        <v>325</v>
      </c>
      <c r="E455" s="396" t="s">
        <v>552</v>
      </c>
      <c r="F455" s="396">
        <v>8841500</v>
      </c>
      <c r="G455" s="396">
        <v>10664144.17</v>
      </c>
      <c r="H455" s="396">
        <v>2</v>
      </c>
      <c r="I455" s="401"/>
      <c r="K455" s="402"/>
    </row>
    <row r="456" spans="2:11" x14ac:dyDescent="0.35">
      <c r="B456" s="396">
        <v>32</v>
      </c>
      <c r="C456" s="396" t="s">
        <v>63</v>
      </c>
      <c r="D456" s="396" t="s">
        <v>405</v>
      </c>
      <c r="E456" s="396" t="s">
        <v>405</v>
      </c>
      <c r="F456" s="396">
        <v>9224714.2857142892</v>
      </c>
      <c r="G456" s="396">
        <v>11558856.802857099</v>
      </c>
      <c r="H456" s="396">
        <v>7</v>
      </c>
      <c r="I456" s="401"/>
      <c r="K456" s="402"/>
    </row>
    <row r="457" spans="2:11" x14ac:dyDescent="0.35">
      <c r="B457" s="396">
        <v>32</v>
      </c>
      <c r="C457" s="396" t="s">
        <v>63</v>
      </c>
      <c r="D457" s="396" t="s">
        <v>405</v>
      </c>
      <c r="E457" s="396" t="s">
        <v>436</v>
      </c>
      <c r="F457" s="396">
        <v>9084000</v>
      </c>
      <c r="G457" s="396">
        <v>15330540.17</v>
      </c>
      <c r="H457" s="396">
        <v>2</v>
      </c>
      <c r="I457" s="401"/>
      <c r="K457" s="402"/>
    </row>
    <row r="458" spans="2:11" x14ac:dyDescent="0.35">
      <c r="B458" s="396">
        <v>32</v>
      </c>
      <c r="C458" s="396" t="s">
        <v>63</v>
      </c>
      <c r="D458" s="396" t="s">
        <v>405</v>
      </c>
      <c r="E458" s="396" t="s">
        <v>598</v>
      </c>
      <c r="F458" s="396">
        <v>9296500</v>
      </c>
      <c r="G458" s="396">
        <v>10868640.310000001</v>
      </c>
      <c r="H458" s="396">
        <v>2</v>
      </c>
      <c r="I458" s="401"/>
      <c r="K458" s="402"/>
    </row>
    <row r="459" spans="2:11" x14ac:dyDescent="0.35">
      <c r="B459" s="396">
        <v>32</v>
      </c>
      <c r="C459" s="396" t="s">
        <v>92</v>
      </c>
      <c r="D459" s="396" t="s">
        <v>94</v>
      </c>
      <c r="E459" s="396" t="s">
        <v>98</v>
      </c>
      <c r="F459" s="396">
        <v>9273000</v>
      </c>
      <c r="G459" s="396">
        <v>16522833.529999999</v>
      </c>
      <c r="H459" s="396">
        <v>1</v>
      </c>
      <c r="I459" s="401"/>
      <c r="K459" s="402"/>
    </row>
    <row r="460" spans="2:11" x14ac:dyDescent="0.35">
      <c r="B460" s="396">
        <v>87</v>
      </c>
      <c r="C460" s="396" t="s">
        <v>90</v>
      </c>
      <c r="D460" s="396" t="s">
        <v>96</v>
      </c>
      <c r="E460" s="396" t="s">
        <v>353</v>
      </c>
      <c r="F460" s="396">
        <v>9241000</v>
      </c>
      <c r="G460" s="396">
        <v>11150894.199999999</v>
      </c>
      <c r="H460" s="396">
        <v>1</v>
      </c>
      <c r="I460" s="401"/>
      <c r="K460" s="402"/>
    </row>
    <row r="461" spans="2:11" x14ac:dyDescent="0.35">
      <c r="B461" s="396">
        <v>87</v>
      </c>
      <c r="C461" s="396" t="s">
        <v>90</v>
      </c>
      <c r="D461" s="396" t="s">
        <v>96</v>
      </c>
      <c r="E461" s="396" t="s">
        <v>466</v>
      </c>
      <c r="F461" s="396">
        <v>5580000</v>
      </c>
      <c r="G461" s="396">
        <v>13191740.995999999</v>
      </c>
      <c r="H461" s="396">
        <v>5</v>
      </c>
      <c r="I461" s="401"/>
      <c r="K461" s="402"/>
    </row>
    <row r="462" spans="2:11" x14ac:dyDescent="0.35">
      <c r="B462" s="396">
        <v>87</v>
      </c>
      <c r="C462" s="396" t="s">
        <v>90</v>
      </c>
      <c r="D462" s="396" t="s">
        <v>96</v>
      </c>
      <c r="E462" s="396" t="s">
        <v>315</v>
      </c>
      <c r="F462" s="396">
        <v>9300000</v>
      </c>
      <c r="G462" s="396">
        <v>9415930.9800000004</v>
      </c>
      <c r="H462" s="396">
        <v>1</v>
      </c>
      <c r="I462" s="401"/>
      <c r="K462" s="402"/>
    </row>
    <row r="463" spans="2:11" x14ac:dyDescent="0.35">
      <c r="B463" s="396">
        <v>87</v>
      </c>
      <c r="C463" s="396" t="s">
        <v>11</v>
      </c>
      <c r="D463" s="396" t="s">
        <v>80</v>
      </c>
      <c r="E463" s="396" t="s">
        <v>81</v>
      </c>
      <c r="F463" s="396">
        <v>9300000</v>
      </c>
      <c r="G463" s="396">
        <v>9410533.4000000004</v>
      </c>
      <c r="H463" s="396">
        <v>1</v>
      </c>
      <c r="I463" s="401"/>
      <c r="K463" s="402"/>
    </row>
    <row r="464" spans="2:11" x14ac:dyDescent="0.35">
      <c r="B464" s="396">
        <v>87</v>
      </c>
      <c r="C464" s="396" t="s">
        <v>11</v>
      </c>
      <c r="D464" s="396" t="s">
        <v>80</v>
      </c>
      <c r="E464" s="396" t="s">
        <v>87</v>
      </c>
      <c r="F464" s="396">
        <v>9300000</v>
      </c>
      <c r="G464" s="396">
        <v>9571792.5</v>
      </c>
      <c r="H464" s="396">
        <v>1</v>
      </c>
      <c r="I464" s="401"/>
      <c r="K464" s="402"/>
    </row>
    <row r="465" spans="2:11" x14ac:dyDescent="0.35">
      <c r="B465" s="396">
        <v>87</v>
      </c>
      <c r="C465" s="396" t="s">
        <v>11</v>
      </c>
      <c r="D465" s="396" t="s">
        <v>80</v>
      </c>
      <c r="E465" s="396" t="s">
        <v>359</v>
      </c>
      <c r="F465" s="396">
        <v>9247000</v>
      </c>
      <c r="G465" s="396">
        <v>9605975</v>
      </c>
      <c r="H465" s="396">
        <v>1</v>
      </c>
      <c r="I465" s="401"/>
      <c r="K465" s="402"/>
    </row>
    <row r="466" spans="2:11" x14ac:dyDescent="0.35">
      <c r="B466" s="396">
        <v>87</v>
      </c>
      <c r="C466" s="396" t="s">
        <v>11</v>
      </c>
      <c r="D466" s="396" t="s">
        <v>80</v>
      </c>
      <c r="E466" s="396" t="s">
        <v>89</v>
      </c>
      <c r="F466" s="396">
        <v>9026666.6666666698</v>
      </c>
      <c r="G466" s="396">
        <v>9205216.9666666705</v>
      </c>
      <c r="H466" s="396">
        <v>3</v>
      </c>
      <c r="I466" s="401"/>
      <c r="K466" s="402"/>
    </row>
    <row r="467" spans="2:11" x14ac:dyDescent="0.35">
      <c r="B467" s="396">
        <v>87</v>
      </c>
      <c r="C467" s="396" t="s">
        <v>11</v>
      </c>
      <c r="D467" s="396" t="s">
        <v>74</v>
      </c>
      <c r="E467" s="396" t="s">
        <v>97</v>
      </c>
      <c r="F467" s="396">
        <v>9277000</v>
      </c>
      <c r="G467" s="396">
        <v>9588883.75</v>
      </c>
      <c r="H467" s="396">
        <v>2</v>
      </c>
      <c r="I467" s="401"/>
      <c r="K467" s="402"/>
    </row>
    <row r="468" spans="2:11" x14ac:dyDescent="0.35">
      <c r="B468" s="396">
        <v>87</v>
      </c>
      <c r="C468" s="396" t="s">
        <v>11</v>
      </c>
      <c r="D468" s="396" t="s">
        <v>74</v>
      </c>
      <c r="E468" s="396" t="s">
        <v>538</v>
      </c>
      <c r="F468" s="396">
        <v>9300000</v>
      </c>
      <c r="G468" s="396">
        <v>9588883.75</v>
      </c>
      <c r="H468" s="396">
        <v>2</v>
      </c>
      <c r="I468" s="401"/>
      <c r="K468" s="402"/>
    </row>
    <row r="469" spans="2:11" x14ac:dyDescent="0.35">
      <c r="B469" s="396">
        <v>87</v>
      </c>
      <c r="C469" s="396" t="s">
        <v>11</v>
      </c>
      <c r="D469" s="396" t="s">
        <v>74</v>
      </c>
      <c r="E469" s="396" t="s">
        <v>324</v>
      </c>
      <c r="F469" s="396">
        <v>9300000</v>
      </c>
      <c r="G469" s="396">
        <v>9571792.5</v>
      </c>
      <c r="H469" s="396">
        <v>1</v>
      </c>
      <c r="I469" s="401"/>
      <c r="K469" s="402"/>
    </row>
    <row r="470" spans="2:11" x14ac:dyDescent="0.35">
      <c r="B470" s="396">
        <v>87</v>
      </c>
      <c r="C470" s="396" t="s">
        <v>11</v>
      </c>
      <c r="D470" s="396" t="s">
        <v>290</v>
      </c>
      <c r="E470" s="396" t="s">
        <v>290</v>
      </c>
      <c r="F470" s="396">
        <v>9300000</v>
      </c>
      <c r="G470" s="396">
        <v>9491162.9499999993</v>
      </c>
      <c r="H470" s="396">
        <v>2</v>
      </c>
      <c r="I470" s="401"/>
      <c r="K470" s="402"/>
    </row>
    <row r="471" spans="2:11" x14ac:dyDescent="0.35">
      <c r="B471" s="396">
        <v>87</v>
      </c>
      <c r="C471" s="396" t="s">
        <v>11</v>
      </c>
      <c r="D471" s="396" t="s">
        <v>85</v>
      </c>
      <c r="E471" s="396" t="s">
        <v>400</v>
      </c>
      <c r="F471" s="396">
        <v>13950000</v>
      </c>
      <c r="G471" s="396">
        <v>14380712.5</v>
      </c>
      <c r="H471" s="396">
        <v>1</v>
      </c>
      <c r="I471" s="401"/>
      <c r="K471" s="402"/>
    </row>
    <row r="472" spans="2:11" x14ac:dyDescent="0.35">
      <c r="B472" s="396">
        <v>87</v>
      </c>
      <c r="C472" s="396" t="s">
        <v>11</v>
      </c>
      <c r="D472" s="396" t="s">
        <v>85</v>
      </c>
      <c r="E472" s="396" t="s">
        <v>331</v>
      </c>
      <c r="F472" s="396">
        <v>9300000</v>
      </c>
      <c r="G472" s="396">
        <v>9508254.1999999993</v>
      </c>
      <c r="H472" s="396">
        <v>2</v>
      </c>
      <c r="I472" s="401"/>
      <c r="K472" s="402"/>
    </row>
    <row r="473" spans="2:11" x14ac:dyDescent="0.35">
      <c r="B473" s="396">
        <v>87</v>
      </c>
      <c r="C473" s="396" t="s">
        <v>13</v>
      </c>
      <c r="D473" s="396" t="s">
        <v>93</v>
      </c>
      <c r="E473" s="396" t="s">
        <v>371</v>
      </c>
      <c r="F473" s="396">
        <v>8000000</v>
      </c>
      <c r="G473" s="396">
        <v>8293514.8300000001</v>
      </c>
      <c r="H473" s="396">
        <v>1</v>
      </c>
      <c r="I473" s="401"/>
      <c r="K473" s="402"/>
    </row>
    <row r="474" spans="2:11" x14ac:dyDescent="0.35">
      <c r="B474" s="396">
        <v>87</v>
      </c>
      <c r="C474" s="396" t="s">
        <v>63</v>
      </c>
      <c r="D474" s="396" t="s">
        <v>373</v>
      </c>
      <c r="E474" s="396" t="s">
        <v>373</v>
      </c>
      <c r="F474" s="396">
        <v>9300000</v>
      </c>
      <c r="G474" s="396">
        <v>9419142.5</v>
      </c>
      <c r="H474" s="396">
        <v>1</v>
      </c>
      <c r="I474" s="401"/>
      <c r="K474" s="402"/>
    </row>
    <row r="475" spans="2:11" x14ac:dyDescent="0.35">
      <c r="B475" s="396">
        <v>87</v>
      </c>
      <c r="C475" s="396" t="s">
        <v>63</v>
      </c>
      <c r="D475" s="396" t="s">
        <v>76</v>
      </c>
      <c r="E475" s="396" t="s">
        <v>76</v>
      </c>
      <c r="F475" s="396">
        <v>9300000</v>
      </c>
      <c r="G475" s="396">
        <v>9410533.4000000004</v>
      </c>
      <c r="H475" s="396">
        <v>1</v>
      </c>
      <c r="I475" s="401"/>
      <c r="K475" s="402"/>
    </row>
    <row r="476" spans="2:11" x14ac:dyDescent="0.35">
      <c r="B476" s="396">
        <v>87</v>
      </c>
      <c r="C476" s="396" t="s">
        <v>63</v>
      </c>
      <c r="D476" s="396" t="s">
        <v>76</v>
      </c>
      <c r="E476" s="396" t="s">
        <v>599</v>
      </c>
      <c r="F476" s="396">
        <v>9280000</v>
      </c>
      <c r="G476" s="396">
        <v>9582010.5</v>
      </c>
      <c r="H476" s="396">
        <v>1</v>
      </c>
      <c r="I476" s="401"/>
      <c r="K476" s="402"/>
    </row>
    <row r="477" spans="2:11" x14ac:dyDescent="0.35">
      <c r="B477" s="396">
        <v>87</v>
      </c>
      <c r="C477" s="396" t="s">
        <v>63</v>
      </c>
      <c r="D477" s="396" t="s">
        <v>76</v>
      </c>
      <c r="E477" s="396" t="s">
        <v>581</v>
      </c>
      <c r="F477" s="396">
        <v>9300000</v>
      </c>
      <c r="G477" s="396">
        <v>9410533.4000000004</v>
      </c>
      <c r="H477" s="396">
        <v>2</v>
      </c>
      <c r="I477" s="401"/>
      <c r="K477" s="402"/>
    </row>
    <row r="478" spans="2:11" x14ac:dyDescent="0.35">
      <c r="B478" s="396">
        <v>87</v>
      </c>
      <c r="C478" s="396" t="s">
        <v>63</v>
      </c>
      <c r="D478" s="396" t="s">
        <v>82</v>
      </c>
      <c r="E478" s="396" t="s">
        <v>311</v>
      </c>
      <c r="F478" s="396">
        <v>9227000</v>
      </c>
      <c r="G478" s="396">
        <v>9605975</v>
      </c>
      <c r="H478" s="396">
        <v>1</v>
      </c>
      <c r="I478" s="401"/>
      <c r="K478" s="402"/>
    </row>
    <row r="479" spans="2:11" x14ac:dyDescent="0.35">
      <c r="B479" s="396">
        <v>87</v>
      </c>
      <c r="C479" s="396" t="s">
        <v>63</v>
      </c>
      <c r="D479" s="396" t="s">
        <v>517</v>
      </c>
      <c r="E479" s="396" t="s">
        <v>517</v>
      </c>
      <c r="F479" s="396">
        <v>9195000</v>
      </c>
      <c r="G479" s="396">
        <v>9571792.5</v>
      </c>
      <c r="H479" s="396">
        <v>1</v>
      </c>
      <c r="I479" s="401"/>
      <c r="K479" s="402"/>
    </row>
    <row r="480" spans="2:11" x14ac:dyDescent="0.35">
      <c r="B480" s="396">
        <v>87</v>
      </c>
      <c r="C480" s="396" t="s">
        <v>63</v>
      </c>
      <c r="D480" s="396" t="s">
        <v>517</v>
      </c>
      <c r="E480" s="396" t="s">
        <v>518</v>
      </c>
      <c r="F480" s="396">
        <v>9300000</v>
      </c>
      <c r="G480" s="396">
        <v>9410533.4000000004</v>
      </c>
      <c r="H480" s="396">
        <v>1</v>
      </c>
      <c r="I480" s="401"/>
      <c r="K480" s="402"/>
    </row>
    <row r="481" spans="2:11" x14ac:dyDescent="0.35">
      <c r="B481" s="396">
        <v>87</v>
      </c>
      <c r="C481" s="396" t="s">
        <v>64</v>
      </c>
      <c r="D481" s="396" t="s">
        <v>62</v>
      </c>
      <c r="E481" s="396" t="s">
        <v>62</v>
      </c>
      <c r="F481" s="396">
        <v>9300000</v>
      </c>
      <c r="G481" s="396">
        <v>9410533.4000000004</v>
      </c>
      <c r="H481" s="396">
        <v>1</v>
      </c>
      <c r="I481" s="401"/>
      <c r="K481" s="402"/>
    </row>
    <row r="482" spans="2:11" x14ac:dyDescent="0.35">
      <c r="B482" s="396">
        <v>87</v>
      </c>
      <c r="C482" s="396" t="s">
        <v>64</v>
      </c>
      <c r="D482" s="396" t="s">
        <v>62</v>
      </c>
      <c r="E482" s="396" t="s">
        <v>377</v>
      </c>
      <c r="F482" s="396">
        <v>9247000</v>
      </c>
      <c r="G482" s="396">
        <v>9605975</v>
      </c>
      <c r="H482" s="396">
        <v>1</v>
      </c>
      <c r="I482" s="401"/>
      <c r="K482" s="402"/>
    </row>
    <row r="483" spans="2:11" x14ac:dyDescent="0.35">
      <c r="B483" s="396">
        <v>87</v>
      </c>
      <c r="C483" s="396" t="s">
        <v>64</v>
      </c>
      <c r="D483" s="396" t="s">
        <v>326</v>
      </c>
      <c r="E483" s="396" t="s">
        <v>326</v>
      </c>
      <c r="F483" s="396">
        <v>9043000</v>
      </c>
      <c r="G483" s="396">
        <v>9605975</v>
      </c>
      <c r="H483" s="396">
        <v>1</v>
      </c>
      <c r="I483" s="401"/>
      <c r="K483" s="402"/>
    </row>
    <row r="484" spans="2:11" x14ac:dyDescent="0.35">
      <c r="B484" s="396">
        <v>87</v>
      </c>
      <c r="C484" s="396" t="s">
        <v>64</v>
      </c>
      <c r="D484" s="396" t="s">
        <v>83</v>
      </c>
      <c r="E484" s="396" t="s">
        <v>299</v>
      </c>
      <c r="F484" s="396">
        <v>8960666.6666666698</v>
      </c>
      <c r="G484" s="396">
        <v>13604724.130000001</v>
      </c>
      <c r="H484" s="396">
        <v>3</v>
      </c>
      <c r="I484" s="401"/>
      <c r="K484" s="402"/>
    </row>
    <row r="485" spans="2:11" x14ac:dyDescent="0.35">
      <c r="B485" s="396">
        <v>87</v>
      </c>
      <c r="C485" s="396" t="s">
        <v>64</v>
      </c>
      <c r="D485" s="396" t="s">
        <v>77</v>
      </c>
      <c r="E485" s="396" t="s">
        <v>84</v>
      </c>
      <c r="F485" s="396">
        <v>9300000</v>
      </c>
      <c r="G485" s="396">
        <v>9410533.4000000004</v>
      </c>
      <c r="H485" s="396">
        <v>2</v>
      </c>
      <c r="I485" s="401"/>
      <c r="K485" s="402"/>
    </row>
    <row r="486" spans="2:11" x14ac:dyDescent="0.35">
      <c r="B486" s="396">
        <v>87</v>
      </c>
      <c r="C486" s="396" t="s">
        <v>64</v>
      </c>
      <c r="D486" s="396" t="s">
        <v>77</v>
      </c>
      <c r="E486" s="396" t="s">
        <v>348</v>
      </c>
      <c r="F486" s="396">
        <v>9285000</v>
      </c>
      <c r="G486" s="396">
        <v>9376350.9000000004</v>
      </c>
      <c r="H486" s="396">
        <v>1</v>
      </c>
      <c r="I486" s="401"/>
      <c r="K486" s="402"/>
    </row>
    <row r="487" spans="2:11" x14ac:dyDescent="0.35">
      <c r="B487" s="396">
        <v>87</v>
      </c>
      <c r="C487" s="396" t="s">
        <v>64</v>
      </c>
      <c r="D487" s="396" t="s">
        <v>77</v>
      </c>
      <c r="E487" s="396" t="s">
        <v>383</v>
      </c>
      <c r="F487" s="396">
        <v>9300000</v>
      </c>
      <c r="G487" s="396">
        <v>9410533.4000000004</v>
      </c>
      <c r="H487" s="396">
        <v>1</v>
      </c>
      <c r="I487" s="401"/>
      <c r="K487" s="402"/>
    </row>
    <row r="488" spans="2:11" x14ac:dyDescent="0.35">
      <c r="B488" s="396">
        <v>87</v>
      </c>
      <c r="C488" s="396" t="s">
        <v>64</v>
      </c>
      <c r="D488" s="396" t="s">
        <v>77</v>
      </c>
      <c r="E488" s="396" t="s">
        <v>384</v>
      </c>
      <c r="F488" s="396">
        <v>9300000</v>
      </c>
      <c r="G488" s="396">
        <v>9410533.4000000004</v>
      </c>
      <c r="H488" s="396">
        <v>1</v>
      </c>
      <c r="I488" s="401"/>
      <c r="K488" s="402"/>
    </row>
    <row r="489" spans="2:11" x14ac:dyDescent="0.35">
      <c r="B489" s="396">
        <v>87</v>
      </c>
      <c r="C489" s="396" t="s">
        <v>64</v>
      </c>
      <c r="D489" s="396" t="s">
        <v>385</v>
      </c>
      <c r="E489" s="396" t="s">
        <v>385</v>
      </c>
      <c r="F489" s="396">
        <v>9300000</v>
      </c>
      <c r="G489" s="396">
        <v>9605975</v>
      </c>
      <c r="H489" s="396">
        <v>1</v>
      </c>
      <c r="I489" s="401"/>
      <c r="K489" s="402"/>
    </row>
    <row r="490" spans="2:11" x14ac:dyDescent="0.35">
      <c r="B490" s="396">
        <v>87</v>
      </c>
      <c r="C490" s="396" t="s">
        <v>64</v>
      </c>
      <c r="D490" s="396" t="s">
        <v>386</v>
      </c>
      <c r="E490" s="396" t="s">
        <v>388</v>
      </c>
      <c r="F490" s="396">
        <v>9300000</v>
      </c>
      <c r="G490" s="396">
        <v>9410533.4000000004</v>
      </c>
      <c r="H490" s="396">
        <v>1</v>
      </c>
      <c r="I490" s="401"/>
      <c r="K490" s="402"/>
    </row>
    <row r="491" spans="2:11" x14ac:dyDescent="0.35">
      <c r="B491" s="396">
        <v>87</v>
      </c>
      <c r="C491" s="396" t="s">
        <v>64</v>
      </c>
      <c r="D491" s="396" t="s">
        <v>386</v>
      </c>
      <c r="E491" s="396" t="s">
        <v>524</v>
      </c>
      <c r="F491" s="396">
        <v>4650000</v>
      </c>
      <c r="G491" s="396">
        <v>9499142.5</v>
      </c>
      <c r="H491" s="396">
        <v>2</v>
      </c>
      <c r="I491" s="401"/>
      <c r="K491" s="402"/>
    </row>
    <row r="492" spans="2:11" x14ac:dyDescent="0.35">
      <c r="B492" s="396">
        <v>87</v>
      </c>
      <c r="C492" s="396" t="s">
        <v>64</v>
      </c>
      <c r="D492" s="396" t="s">
        <v>386</v>
      </c>
      <c r="E492" s="396" t="s">
        <v>389</v>
      </c>
      <c r="F492" s="396">
        <v>9296250</v>
      </c>
      <c r="G492" s="396">
        <v>9401987.7750000004</v>
      </c>
      <c r="H492" s="396">
        <v>4</v>
      </c>
      <c r="I492" s="401"/>
      <c r="K492" s="402"/>
    </row>
    <row r="493" spans="2:11" x14ac:dyDescent="0.35">
      <c r="B493" s="396">
        <v>87</v>
      </c>
      <c r="C493" s="396" t="s">
        <v>64</v>
      </c>
      <c r="D493" s="396" t="s">
        <v>391</v>
      </c>
      <c r="E493" s="396" t="s">
        <v>391</v>
      </c>
      <c r="F493" s="396">
        <v>9280000</v>
      </c>
      <c r="G493" s="396">
        <v>9605975</v>
      </c>
      <c r="H493" s="396">
        <v>1</v>
      </c>
      <c r="I493" s="401"/>
      <c r="K493" s="402"/>
    </row>
    <row r="494" spans="2:11" x14ac:dyDescent="0.35">
      <c r="B494" s="396">
        <v>87</v>
      </c>
      <c r="C494" s="396" t="s">
        <v>92</v>
      </c>
      <c r="D494" s="396" t="s">
        <v>94</v>
      </c>
      <c r="E494" s="396" t="s">
        <v>78</v>
      </c>
      <c r="F494" s="396">
        <v>9300000</v>
      </c>
      <c r="G494" s="396">
        <v>9605975</v>
      </c>
      <c r="H494" s="396">
        <v>1</v>
      </c>
      <c r="I494" s="401"/>
      <c r="K494" s="402"/>
    </row>
    <row r="495" spans="2:11" x14ac:dyDescent="0.35">
      <c r="B495" s="396">
        <v>87</v>
      </c>
      <c r="C495" s="396" t="s">
        <v>92</v>
      </c>
      <c r="D495" s="396" t="s">
        <v>68</v>
      </c>
      <c r="E495" s="396" t="s">
        <v>393</v>
      </c>
      <c r="F495" s="396">
        <v>9188000</v>
      </c>
      <c r="G495" s="396">
        <v>12006100.949999999</v>
      </c>
      <c r="H495" s="396">
        <v>1</v>
      </c>
      <c r="I495" s="401"/>
      <c r="K495" s="402"/>
    </row>
    <row r="496" spans="2:11" x14ac:dyDescent="0.35">
      <c r="B496" s="396">
        <v>88</v>
      </c>
      <c r="C496" s="396" t="s">
        <v>90</v>
      </c>
      <c r="D496" s="396" t="s">
        <v>406</v>
      </c>
      <c r="E496" s="396" t="s">
        <v>492</v>
      </c>
      <c r="F496" s="396">
        <v>9300000</v>
      </c>
      <c r="G496" s="396">
        <v>9617491.0999999996</v>
      </c>
      <c r="H496" s="396">
        <v>1</v>
      </c>
      <c r="I496" s="401"/>
      <c r="K496" s="402"/>
    </row>
    <row r="497" spans="2:11" x14ac:dyDescent="0.35">
      <c r="B497" s="396">
        <v>88</v>
      </c>
      <c r="C497" s="396" t="s">
        <v>90</v>
      </c>
      <c r="D497" s="396" t="s">
        <v>349</v>
      </c>
      <c r="E497" s="396" t="s">
        <v>547</v>
      </c>
      <c r="F497" s="396">
        <v>9300000</v>
      </c>
      <c r="G497" s="396">
        <v>9617491.0999999996</v>
      </c>
      <c r="H497" s="396">
        <v>3</v>
      </c>
      <c r="I497" s="401"/>
      <c r="K497" s="402"/>
    </row>
    <row r="498" spans="2:11" x14ac:dyDescent="0.35">
      <c r="B498" s="396">
        <v>88</v>
      </c>
      <c r="C498" s="396" t="s">
        <v>90</v>
      </c>
      <c r="D498" s="396" t="s">
        <v>96</v>
      </c>
      <c r="E498" s="396" t="s">
        <v>353</v>
      </c>
      <c r="F498" s="396">
        <v>12377000</v>
      </c>
      <c r="G498" s="396">
        <v>13445348.535</v>
      </c>
      <c r="H498" s="396">
        <v>6</v>
      </c>
      <c r="I498" s="401"/>
      <c r="K498" s="402"/>
    </row>
    <row r="499" spans="2:11" x14ac:dyDescent="0.35">
      <c r="B499" s="396">
        <v>88</v>
      </c>
      <c r="C499" s="396" t="s">
        <v>90</v>
      </c>
      <c r="D499" s="396" t="s">
        <v>96</v>
      </c>
      <c r="E499" s="396" t="s">
        <v>409</v>
      </c>
      <c r="F499" s="396">
        <v>9225000</v>
      </c>
      <c r="G499" s="396">
        <v>12546434.8266667</v>
      </c>
      <c r="H499" s="396">
        <v>3</v>
      </c>
      <c r="I499" s="401"/>
      <c r="K499" s="402"/>
    </row>
    <row r="500" spans="2:11" x14ac:dyDescent="0.35">
      <c r="B500" s="396">
        <v>88</v>
      </c>
      <c r="C500" s="396" t="s">
        <v>90</v>
      </c>
      <c r="D500" s="396" t="s">
        <v>96</v>
      </c>
      <c r="E500" s="396" t="s">
        <v>71</v>
      </c>
      <c r="F500" s="396">
        <v>9241000</v>
      </c>
      <c r="G500" s="396">
        <v>9616813.0999999996</v>
      </c>
      <c r="H500" s="396">
        <v>1</v>
      </c>
      <c r="I500" s="401"/>
      <c r="K500" s="402"/>
    </row>
    <row r="501" spans="2:11" x14ac:dyDescent="0.35">
      <c r="B501" s="396">
        <v>88</v>
      </c>
      <c r="C501" s="396" t="s">
        <v>90</v>
      </c>
      <c r="D501" s="396" t="s">
        <v>96</v>
      </c>
      <c r="E501" s="396" t="s">
        <v>354</v>
      </c>
      <c r="F501" s="396">
        <v>9300000</v>
      </c>
      <c r="G501" s="396">
        <v>9617491.0999999996</v>
      </c>
      <c r="H501" s="396">
        <v>1</v>
      </c>
      <c r="I501" s="401"/>
      <c r="K501" s="402"/>
    </row>
    <row r="502" spans="2:11" x14ac:dyDescent="0.35">
      <c r="B502" s="396">
        <v>88</v>
      </c>
      <c r="C502" s="396" t="s">
        <v>90</v>
      </c>
      <c r="D502" s="396" t="s">
        <v>96</v>
      </c>
      <c r="E502" s="396" t="s">
        <v>438</v>
      </c>
      <c r="F502" s="396">
        <v>9286500</v>
      </c>
      <c r="G502" s="396">
        <v>9617338.5500000007</v>
      </c>
      <c r="H502" s="396">
        <v>2</v>
      </c>
      <c r="I502" s="401"/>
      <c r="K502" s="402"/>
    </row>
    <row r="503" spans="2:11" x14ac:dyDescent="0.35">
      <c r="B503" s="396">
        <v>88</v>
      </c>
      <c r="C503" s="396" t="s">
        <v>11</v>
      </c>
      <c r="D503" s="396" t="s">
        <v>73</v>
      </c>
      <c r="E503" s="396" t="s">
        <v>73</v>
      </c>
      <c r="F503" s="396">
        <v>3493000</v>
      </c>
      <c r="G503" s="396">
        <v>13022673.82</v>
      </c>
      <c r="H503" s="396">
        <v>2</v>
      </c>
      <c r="I503" s="401"/>
      <c r="K503" s="402"/>
    </row>
    <row r="504" spans="2:11" x14ac:dyDescent="0.35">
      <c r="B504" s="396">
        <v>88</v>
      </c>
      <c r="C504" s="396" t="s">
        <v>11</v>
      </c>
      <c r="D504" s="396" t="s">
        <v>80</v>
      </c>
      <c r="E504" s="396" t="s">
        <v>89</v>
      </c>
      <c r="F504" s="396">
        <v>9267000</v>
      </c>
      <c r="G504" s="396">
        <v>9617118.1999999993</v>
      </c>
      <c r="H504" s="396">
        <v>2</v>
      </c>
      <c r="I504" s="401"/>
      <c r="K504" s="402"/>
    </row>
    <row r="505" spans="2:11" x14ac:dyDescent="0.35">
      <c r="B505" s="396">
        <v>88</v>
      </c>
      <c r="C505" s="396" t="s">
        <v>63</v>
      </c>
      <c r="D505" s="396" t="s">
        <v>82</v>
      </c>
      <c r="E505" s="396" t="s">
        <v>529</v>
      </c>
      <c r="F505" s="396">
        <v>9300000</v>
      </c>
      <c r="G505" s="396">
        <v>9617491.0999999996</v>
      </c>
      <c r="H505" s="396">
        <v>1</v>
      </c>
      <c r="I505" s="401"/>
      <c r="K505" s="402"/>
    </row>
    <row r="506" spans="2:11" x14ac:dyDescent="0.35">
      <c r="B506" s="396">
        <v>88</v>
      </c>
      <c r="C506" s="396" t="s">
        <v>63</v>
      </c>
      <c r="D506" s="396" t="s">
        <v>325</v>
      </c>
      <c r="E506" s="396" t="s">
        <v>520</v>
      </c>
      <c r="F506" s="396">
        <v>9254000</v>
      </c>
      <c r="G506" s="396">
        <v>9616960</v>
      </c>
      <c r="H506" s="396">
        <v>1</v>
      </c>
      <c r="I506" s="401"/>
      <c r="K506" s="402"/>
    </row>
    <row r="507" spans="2:11" x14ac:dyDescent="0.35">
      <c r="B507" s="396">
        <v>88</v>
      </c>
      <c r="C507" s="396" t="s">
        <v>64</v>
      </c>
      <c r="D507" s="396" t="s">
        <v>62</v>
      </c>
      <c r="E507" s="396" t="s">
        <v>62</v>
      </c>
      <c r="F507" s="396">
        <v>6975000</v>
      </c>
      <c r="G507" s="396">
        <v>14175769.324999999</v>
      </c>
      <c r="H507" s="396">
        <v>2</v>
      </c>
      <c r="I507" s="401"/>
      <c r="K507" s="402"/>
    </row>
    <row r="508" spans="2:11" x14ac:dyDescent="0.35">
      <c r="B508" s="396">
        <v>88</v>
      </c>
      <c r="C508" s="396" t="s">
        <v>64</v>
      </c>
      <c r="D508" s="396" t="s">
        <v>62</v>
      </c>
      <c r="E508" s="396" t="s">
        <v>377</v>
      </c>
      <c r="F508" s="396">
        <v>9300000</v>
      </c>
      <c r="G508" s="396">
        <v>9617491.0999999996</v>
      </c>
      <c r="H508" s="396">
        <v>1</v>
      </c>
      <c r="I508" s="401"/>
      <c r="K508" s="402"/>
    </row>
    <row r="509" spans="2:11" x14ac:dyDescent="0.35">
      <c r="B509" s="396">
        <v>88</v>
      </c>
      <c r="C509" s="396" t="s">
        <v>64</v>
      </c>
      <c r="D509" s="396" t="s">
        <v>62</v>
      </c>
      <c r="E509" s="396" t="s">
        <v>477</v>
      </c>
      <c r="F509" s="396">
        <v>9300000</v>
      </c>
      <c r="G509" s="396">
        <v>9617491.0999999996</v>
      </c>
      <c r="H509" s="396">
        <v>1</v>
      </c>
      <c r="I509" s="401"/>
      <c r="K509" s="402"/>
    </row>
    <row r="510" spans="2:11" x14ac:dyDescent="0.35">
      <c r="B510" s="396">
        <v>88</v>
      </c>
      <c r="C510" s="396" t="s">
        <v>64</v>
      </c>
      <c r="D510" s="396" t="s">
        <v>62</v>
      </c>
      <c r="E510" s="396" t="s">
        <v>332</v>
      </c>
      <c r="F510" s="396">
        <v>9241000</v>
      </c>
      <c r="G510" s="396">
        <v>9616818.75</v>
      </c>
      <c r="H510" s="396">
        <v>2</v>
      </c>
      <c r="I510" s="401"/>
      <c r="K510" s="402"/>
    </row>
    <row r="511" spans="2:11" x14ac:dyDescent="0.35">
      <c r="B511" s="396">
        <v>88</v>
      </c>
      <c r="C511" s="396" t="s">
        <v>64</v>
      </c>
      <c r="D511" s="396" t="s">
        <v>65</v>
      </c>
      <c r="E511" s="396" t="s">
        <v>522</v>
      </c>
      <c r="F511" s="396">
        <v>9300000</v>
      </c>
      <c r="G511" s="396">
        <v>9617491.0999999996</v>
      </c>
      <c r="H511" s="396">
        <v>1</v>
      </c>
      <c r="I511" s="401"/>
      <c r="K511" s="402"/>
    </row>
    <row r="512" spans="2:11" x14ac:dyDescent="0.35">
      <c r="B512" s="396">
        <v>88</v>
      </c>
      <c r="C512" s="396" t="s">
        <v>64</v>
      </c>
      <c r="D512" s="396" t="s">
        <v>65</v>
      </c>
      <c r="E512" s="396" t="s">
        <v>379</v>
      </c>
      <c r="F512" s="396">
        <v>9254000</v>
      </c>
      <c r="G512" s="396">
        <v>9651142.5</v>
      </c>
      <c r="H512" s="396">
        <v>1</v>
      </c>
      <c r="I512" s="401"/>
      <c r="K512" s="402"/>
    </row>
    <row r="513" spans="2:11" x14ac:dyDescent="0.35">
      <c r="B513" s="396">
        <v>88</v>
      </c>
      <c r="C513" s="396" t="s">
        <v>64</v>
      </c>
      <c r="D513" s="396" t="s">
        <v>65</v>
      </c>
      <c r="E513" s="396" t="s">
        <v>523</v>
      </c>
      <c r="F513" s="396">
        <v>9300000</v>
      </c>
      <c r="G513" s="396">
        <v>9617491.0999999996</v>
      </c>
      <c r="H513" s="396">
        <v>1</v>
      </c>
      <c r="I513" s="401"/>
      <c r="K513" s="402"/>
    </row>
    <row r="514" spans="2:11" x14ac:dyDescent="0.35">
      <c r="B514" s="396">
        <v>88</v>
      </c>
      <c r="C514" s="396" t="s">
        <v>64</v>
      </c>
      <c r="D514" s="396" t="s">
        <v>83</v>
      </c>
      <c r="E514" s="396" t="s">
        <v>299</v>
      </c>
      <c r="F514" s="396">
        <v>13950000</v>
      </c>
      <c r="G514" s="396">
        <v>14401536.65</v>
      </c>
      <c r="H514" s="396">
        <v>1</v>
      </c>
      <c r="I514" s="401"/>
      <c r="K514" s="402"/>
    </row>
    <row r="515" spans="2:11" x14ac:dyDescent="0.35">
      <c r="B515" s="396">
        <v>88</v>
      </c>
      <c r="C515" s="396" t="s">
        <v>64</v>
      </c>
      <c r="D515" s="396" t="s">
        <v>77</v>
      </c>
      <c r="E515" s="396" t="s">
        <v>291</v>
      </c>
      <c r="F515" s="396">
        <v>9300000</v>
      </c>
      <c r="G515" s="396">
        <v>9617491.0999999996</v>
      </c>
      <c r="H515" s="396">
        <v>1</v>
      </c>
      <c r="I515" s="401"/>
      <c r="K515" s="402"/>
    </row>
    <row r="516" spans="2:11" x14ac:dyDescent="0.35">
      <c r="B516" s="396">
        <v>88</v>
      </c>
      <c r="C516" s="396" t="s">
        <v>64</v>
      </c>
      <c r="D516" s="396" t="s">
        <v>77</v>
      </c>
      <c r="E516" s="396" t="s">
        <v>84</v>
      </c>
      <c r="F516" s="396">
        <v>10812666.6666667</v>
      </c>
      <c r="G516" s="396">
        <v>11211747.3166667</v>
      </c>
      <c r="H516" s="396">
        <v>3</v>
      </c>
      <c r="I516" s="401"/>
      <c r="K516" s="402"/>
    </row>
    <row r="517" spans="2:11" x14ac:dyDescent="0.35">
      <c r="B517" s="396">
        <v>88</v>
      </c>
      <c r="C517" s="396" t="s">
        <v>64</v>
      </c>
      <c r="D517" s="396" t="s">
        <v>77</v>
      </c>
      <c r="E517" s="396" t="s">
        <v>348</v>
      </c>
      <c r="F517" s="396">
        <v>11625000</v>
      </c>
      <c r="G517" s="396">
        <v>12136287.76</v>
      </c>
      <c r="H517" s="396">
        <v>2</v>
      </c>
      <c r="I517" s="401"/>
      <c r="K517" s="402"/>
    </row>
    <row r="518" spans="2:11" x14ac:dyDescent="0.35">
      <c r="B518" s="396">
        <v>88</v>
      </c>
      <c r="C518" s="396" t="s">
        <v>64</v>
      </c>
      <c r="D518" s="396" t="s">
        <v>77</v>
      </c>
      <c r="E518" s="396" t="s">
        <v>382</v>
      </c>
      <c r="F518" s="396">
        <v>7238000</v>
      </c>
      <c r="G518" s="396">
        <v>9614214.0999999996</v>
      </c>
      <c r="H518" s="396">
        <v>1</v>
      </c>
      <c r="I518" s="401"/>
      <c r="K518" s="402"/>
    </row>
    <row r="519" spans="2:11" x14ac:dyDescent="0.35">
      <c r="B519" s="396">
        <v>88</v>
      </c>
      <c r="C519" s="396" t="s">
        <v>64</v>
      </c>
      <c r="D519" s="396" t="s">
        <v>385</v>
      </c>
      <c r="E519" s="396" t="s">
        <v>385</v>
      </c>
      <c r="F519" s="396">
        <v>7340000</v>
      </c>
      <c r="G519" s="396">
        <v>11879586.303333299</v>
      </c>
      <c r="H519" s="396">
        <v>3</v>
      </c>
      <c r="I519" s="401"/>
      <c r="K519" s="402"/>
    </row>
    <row r="520" spans="2:11" x14ac:dyDescent="0.35">
      <c r="B520" s="396">
        <v>92</v>
      </c>
      <c r="C520" s="396" t="s">
        <v>90</v>
      </c>
      <c r="D520" s="396" t="s">
        <v>414</v>
      </c>
      <c r="E520" s="396" t="s">
        <v>488</v>
      </c>
      <c r="F520" s="396">
        <v>8707000</v>
      </c>
      <c r="G520" s="396">
        <v>9451000</v>
      </c>
      <c r="H520" s="396">
        <v>1</v>
      </c>
      <c r="I520" s="401"/>
      <c r="K520" s="402"/>
    </row>
    <row r="521" spans="2:11" x14ac:dyDescent="0.35">
      <c r="B521" s="396">
        <v>92</v>
      </c>
      <c r="C521" s="396" t="s">
        <v>90</v>
      </c>
      <c r="D521" s="396" t="s">
        <v>414</v>
      </c>
      <c r="E521" s="396" t="s">
        <v>357</v>
      </c>
      <c r="F521" s="396">
        <v>9300000</v>
      </c>
      <c r="G521" s="396">
        <v>9459000</v>
      </c>
      <c r="H521" s="396">
        <v>1</v>
      </c>
      <c r="I521" s="401"/>
      <c r="K521" s="402"/>
    </row>
    <row r="522" spans="2:11" x14ac:dyDescent="0.35">
      <c r="B522" s="396">
        <v>92</v>
      </c>
      <c r="C522" s="396" t="s">
        <v>90</v>
      </c>
      <c r="D522" s="396" t="s">
        <v>414</v>
      </c>
      <c r="E522" s="396" t="s">
        <v>80</v>
      </c>
      <c r="F522" s="396">
        <v>9300000</v>
      </c>
      <c r="G522" s="396">
        <v>9447000</v>
      </c>
      <c r="H522" s="396">
        <v>1</v>
      </c>
      <c r="I522" s="401"/>
      <c r="K522" s="402"/>
    </row>
    <row r="523" spans="2:11" x14ac:dyDescent="0.35">
      <c r="B523" s="396">
        <v>92</v>
      </c>
      <c r="C523" s="396" t="s">
        <v>90</v>
      </c>
      <c r="D523" s="396" t="s">
        <v>415</v>
      </c>
      <c r="E523" s="396" t="s">
        <v>496</v>
      </c>
      <c r="F523" s="396">
        <v>9300000</v>
      </c>
      <c r="G523" s="396">
        <v>9474000</v>
      </c>
      <c r="H523" s="396">
        <v>1</v>
      </c>
      <c r="I523" s="401"/>
      <c r="K523" s="402"/>
    </row>
    <row r="524" spans="2:11" x14ac:dyDescent="0.35">
      <c r="B524" s="396">
        <v>93</v>
      </c>
      <c r="C524" s="396" t="s">
        <v>90</v>
      </c>
      <c r="D524" s="396" t="s">
        <v>406</v>
      </c>
      <c r="E524" s="396" t="s">
        <v>600</v>
      </c>
      <c r="F524" s="396">
        <v>8455000</v>
      </c>
      <c r="G524" s="396">
        <v>34804990.219999999</v>
      </c>
      <c r="H524" s="396">
        <v>1</v>
      </c>
      <c r="I524" s="401"/>
      <c r="K524" s="402"/>
    </row>
    <row r="525" spans="2:11" x14ac:dyDescent="0.35">
      <c r="B525" s="396">
        <v>93</v>
      </c>
      <c r="C525" s="396" t="s">
        <v>90</v>
      </c>
      <c r="D525" s="396" t="s">
        <v>79</v>
      </c>
      <c r="E525" s="396" t="s">
        <v>601</v>
      </c>
      <c r="F525" s="396">
        <v>6020000</v>
      </c>
      <c r="G525" s="396">
        <v>36218000</v>
      </c>
      <c r="H525" s="396">
        <v>1</v>
      </c>
      <c r="I525" s="401"/>
      <c r="K525" s="402"/>
    </row>
    <row r="526" spans="2:11" x14ac:dyDescent="0.35">
      <c r="B526" s="396">
        <v>93</v>
      </c>
      <c r="C526" s="396" t="s">
        <v>90</v>
      </c>
      <c r="D526" s="396" t="s">
        <v>79</v>
      </c>
      <c r="E526" s="396" t="s">
        <v>454</v>
      </c>
      <c r="F526" s="396">
        <v>7154000</v>
      </c>
      <c r="G526" s="396">
        <v>63300000</v>
      </c>
      <c r="H526" s="396">
        <v>1</v>
      </c>
      <c r="I526" s="401"/>
      <c r="K526" s="402"/>
    </row>
    <row r="527" spans="2:11" x14ac:dyDescent="0.35">
      <c r="B527" s="396">
        <v>93</v>
      </c>
      <c r="C527" s="396" t="s">
        <v>90</v>
      </c>
      <c r="D527" s="396" t="s">
        <v>96</v>
      </c>
      <c r="E527" s="396" t="s">
        <v>71</v>
      </c>
      <c r="F527" s="396">
        <v>10353250</v>
      </c>
      <c r="G527" s="396">
        <v>21447082.25</v>
      </c>
      <c r="H527" s="396">
        <v>4</v>
      </c>
      <c r="I527" s="401"/>
      <c r="K527" s="402"/>
    </row>
    <row r="528" spans="2:11" x14ac:dyDescent="0.35">
      <c r="B528" s="396">
        <v>93</v>
      </c>
      <c r="C528" s="396" t="s">
        <v>90</v>
      </c>
      <c r="D528" s="396" t="s">
        <v>96</v>
      </c>
      <c r="E528" s="396" t="s">
        <v>466</v>
      </c>
      <c r="F528" s="396">
        <v>6398000</v>
      </c>
      <c r="G528" s="396">
        <v>17780000</v>
      </c>
      <c r="H528" s="396">
        <v>1</v>
      </c>
      <c r="I528" s="401"/>
      <c r="K528" s="402"/>
    </row>
    <row r="529" spans="2:11" x14ac:dyDescent="0.35">
      <c r="B529" s="396">
        <v>93</v>
      </c>
      <c r="C529" s="396" t="s">
        <v>11</v>
      </c>
      <c r="D529" s="396" t="s">
        <v>11</v>
      </c>
      <c r="E529" s="396" t="s">
        <v>70</v>
      </c>
      <c r="F529" s="396">
        <v>7909000</v>
      </c>
      <c r="G529" s="396">
        <v>46500000</v>
      </c>
      <c r="H529" s="396">
        <v>1</v>
      </c>
      <c r="I529" s="401"/>
      <c r="K529" s="402"/>
    </row>
    <row r="530" spans="2:11" x14ac:dyDescent="0.35">
      <c r="B530" s="396">
        <v>93</v>
      </c>
      <c r="C530" s="396" t="s">
        <v>11</v>
      </c>
      <c r="D530" s="396" t="s">
        <v>91</v>
      </c>
      <c r="E530" s="396" t="s">
        <v>470</v>
      </c>
      <c r="F530" s="396">
        <v>9260000</v>
      </c>
      <c r="G530" s="396">
        <v>22242822.93</v>
      </c>
      <c r="H530" s="396">
        <v>1</v>
      </c>
      <c r="I530" s="401"/>
      <c r="K530" s="402"/>
    </row>
    <row r="531" spans="2:11" x14ac:dyDescent="0.35">
      <c r="B531" s="396">
        <v>93</v>
      </c>
      <c r="C531" s="396" t="s">
        <v>11</v>
      </c>
      <c r="D531" s="396" t="s">
        <v>91</v>
      </c>
      <c r="E531" s="396" t="s">
        <v>509</v>
      </c>
      <c r="F531" s="396">
        <v>9208000</v>
      </c>
      <c r="G531" s="396">
        <v>26202819.82</v>
      </c>
      <c r="H531" s="396">
        <v>1</v>
      </c>
      <c r="I531" s="401"/>
      <c r="K531" s="402"/>
    </row>
    <row r="532" spans="2:11" x14ac:dyDescent="0.35">
      <c r="B532" s="396">
        <v>93</v>
      </c>
      <c r="C532" s="396" t="s">
        <v>11</v>
      </c>
      <c r="D532" s="396" t="s">
        <v>72</v>
      </c>
      <c r="E532" s="396" t="s">
        <v>510</v>
      </c>
      <c r="F532" s="396">
        <v>9247000</v>
      </c>
      <c r="G532" s="396">
        <v>22981000</v>
      </c>
      <c r="H532" s="396">
        <v>1</v>
      </c>
      <c r="I532" s="401"/>
      <c r="K532" s="402"/>
    </row>
    <row r="533" spans="2:11" x14ac:dyDescent="0.35">
      <c r="B533" s="396">
        <v>93</v>
      </c>
      <c r="C533" s="396" t="s">
        <v>11</v>
      </c>
      <c r="D533" s="396" t="s">
        <v>73</v>
      </c>
      <c r="E533" s="396" t="s">
        <v>401</v>
      </c>
      <c r="F533" s="396">
        <v>9221000</v>
      </c>
      <c r="G533" s="396">
        <v>19435000</v>
      </c>
      <c r="H533" s="396">
        <v>1</v>
      </c>
      <c r="I533" s="401"/>
      <c r="K533" s="402"/>
    </row>
    <row r="534" spans="2:11" x14ac:dyDescent="0.35">
      <c r="B534" s="396">
        <v>93</v>
      </c>
      <c r="C534" s="396" t="s">
        <v>11</v>
      </c>
      <c r="D534" s="396" t="s">
        <v>80</v>
      </c>
      <c r="E534" s="396" t="s">
        <v>86</v>
      </c>
      <c r="F534" s="396">
        <v>9092000</v>
      </c>
      <c r="G534" s="396">
        <v>22158248.710000001</v>
      </c>
      <c r="H534" s="396">
        <v>2</v>
      </c>
      <c r="I534" s="401"/>
      <c r="K534" s="402"/>
    </row>
    <row r="535" spans="2:11" x14ac:dyDescent="0.35">
      <c r="B535" s="396">
        <v>93</v>
      </c>
      <c r="C535" s="396" t="s">
        <v>11</v>
      </c>
      <c r="D535" s="396" t="s">
        <v>80</v>
      </c>
      <c r="E535" s="396" t="s">
        <v>87</v>
      </c>
      <c r="F535" s="396">
        <v>13717000</v>
      </c>
      <c r="G535" s="396">
        <v>14250000</v>
      </c>
      <c r="H535" s="396">
        <v>1</v>
      </c>
      <c r="I535" s="401"/>
      <c r="K535" s="402"/>
    </row>
    <row r="536" spans="2:11" x14ac:dyDescent="0.35">
      <c r="B536" s="396">
        <v>93</v>
      </c>
      <c r="C536" s="396" t="s">
        <v>11</v>
      </c>
      <c r="D536" s="396" t="s">
        <v>80</v>
      </c>
      <c r="E536" s="396" t="s">
        <v>88</v>
      </c>
      <c r="F536" s="396">
        <v>9293000</v>
      </c>
      <c r="G536" s="396">
        <v>22680133.710000001</v>
      </c>
      <c r="H536" s="396">
        <v>1</v>
      </c>
      <c r="I536" s="401"/>
      <c r="K536" s="402"/>
    </row>
    <row r="537" spans="2:11" x14ac:dyDescent="0.35">
      <c r="B537" s="396">
        <v>93</v>
      </c>
      <c r="C537" s="396" t="s">
        <v>13</v>
      </c>
      <c r="D537" s="396" t="s">
        <v>93</v>
      </c>
      <c r="E537" s="396" t="s">
        <v>294</v>
      </c>
      <c r="F537" s="396">
        <v>8035500</v>
      </c>
      <c r="G537" s="396">
        <v>26282500</v>
      </c>
      <c r="H537" s="396">
        <v>2</v>
      </c>
      <c r="I537" s="401"/>
      <c r="K537" s="402"/>
    </row>
    <row r="538" spans="2:11" x14ac:dyDescent="0.35">
      <c r="B538" s="396">
        <v>93</v>
      </c>
      <c r="C538" s="396" t="s">
        <v>92</v>
      </c>
      <c r="D538" s="396" t="s">
        <v>95</v>
      </c>
      <c r="E538" s="396" t="s">
        <v>95</v>
      </c>
      <c r="F538" s="396">
        <v>9300000</v>
      </c>
      <c r="G538" s="396">
        <v>9700000</v>
      </c>
      <c r="H538" s="396">
        <v>1</v>
      </c>
      <c r="I538" s="401"/>
      <c r="K538" s="402"/>
    </row>
    <row r="539" spans="2:11" x14ac:dyDescent="0.35">
      <c r="B539" s="396">
        <v>94</v>
      </c>
      <c r="C539" s="396" t="s">
        <v>90</v>
      </c>
      <c r="D539" s="396" t="s">
        <v>96</v>
      </c>
      <c r="E539" s="396" t="s">
        <v>353</v>
      </c>
      <c r="F539" s="396">
        <v>9300000</v>
      </c>
      <c r="G539" s="396">
        <v>9792167.1799999997</v>
      </c>
      <c r="H539" s="396">
        <v>1</v>
      </c>
      <c r="I539" s="401"/>
      <c r="K539" s="402"/>
    </row>
    <row r="540" spans="2:11" x14ac:dyDescent="0.35">
      <c r="B540" s="396">
        <v>94</v>
      </c>
      <c r="C540" s="396" t="s">
        <v>63</v>
      </c>
      <c r="D540" s="396" t="s">
        <v>373</v>
      </c>
      <c r="E540" s="396" t="s">
        <v>373</v>
      </c>
      <c r="F540" s="396">
        <v>12720000</v>
      </c>
      <c r="G540" s="396">
        <v>13088167.720000001</v>
      </c>
      <c r="H540" s="396">
        <v>1</v>
      </c>
      <c r="I540" s="401"/>
      <c r="K540" s="402"/>
    </row>
    <row r="541" spans="2:11" x14ac:dyDescent="0.35">
      <c r="B541" s="396">
        <v>94</v>
      </c>
      <c r="C541" s="396" t="s">
        <v>63</v>
      </c>
      <c r="D541" s="396" t="s">
        <v>373</v>
      </c>
      <c r="E541" s="396" t="s">
        <v>374</v>
      </c>
      <c r="F541" s="396">
        <v>8413000</v>
      </c>
      <c r="G541" s="396">
        <v>9572731.8000000007</v>
      </c>
      <c r="H541" s="396">
        <v>1</v>
      </c>
      <c r="I541" s="401"/>
      <c r="K541" s="402"/>
    </row>
    <row r="542" spans="2:11" x14ac:dyDescent="0.35">
      <c r="B542" s="396">
        <v>94</v>
      </c>
      <c r="C542" s="396" t="s">
        <v>63</v>
      </c>
      <c r="D542" s="396" t="s">
        <v>373</v>
      </c>
      <c r="E542" s="396" t="s">
        <v>356</v>
      </c>
      <c r="F542" s="396">
        <v>9300000</v>
      </c>
      <c r="G542" s="396">
        <v>9572731.8000000007</v>
      </c>
      <c r="H542" s="396">
        <v>1</v>
      </c>
      <c r="I542" s="401"/>
      <c r="K542" s="402"/>
    </row>
    <row r="543" spans="2:11" x14ac:dyDescent="0.35">
      <c r="B543" s="396">
        <v>94</v>
      </c>
      <c r="C543" s="396" t="s">
        <v>63</v>
      </c>
      <c r="D543" s="396" t="s">
        <v>76</v>
      </c>
      <c r="E543" s="396" t="s">
        <v>599</v>
      </c>
      <c r="F543" s="396">
        <v>13950000</v>
      </c>
      <c r="G543" s="396">
        <v>14350763.949999999</v>
      </c>
      <c r="H543" s="396">
        <v>1</v>
      </c>
      <c r="I543" s="401"/>
      <c r="K543" s="402"/>
    </row>
    <row r="544" spans="2:11" x14ac:dyDescent="0.35">
      <c r="B544" s="396">
        <v>96</v>
      </c>
      <c r="C544" s="396" t="s">
        <v>11</v>
      </c>
      <c r="D544" s="396" t="s">
        <v>80</v>
      </c>
      <c r="E544" s="396" t="s">
        <v>87</v>
      </c>
      <c r="F544" s="396">
        <v>9300000</v>
      </c>
      <c r="G544" s="396">
        <v>9601558</v>
      </c>
      <c r="H544" s="396">
        <v>1</v>
      </c>
      <c r="I544" s="401"/>
      <c r="K544" s="402"/>
    </row>
    <row r="545" spans="2:11" x14ac:dyDescent="0.35">
      <c r="B545" s="396">
        <v>96</v>
      </c>
      <c r="C545" s="396" t="s">
        <v>11</v>
      </c>
      <c r="D545" s="396" t="s">
        <v>85</v>
      </c>
      <c r="E545" s="396" t="s">
        <v>400</v>
      </c>
      <c r="F545" s="396">
        <v>9300000</v>
      </c>
      <c r="G545" s="396">
        <v>9601558</v>
      </c>
      <c r="H545" s="396">
        <v>1</v>
      </c>
      <c r="I545" s="401"/>
      <c r="K545" s="402"/>
    </row>
    <row r="546" spans="2:11" x14ac:dyDescent="0.35">
      <c r="B546" s="396">
        <v>96</v>
      </c>
      <c r="C546" s="396" t="s">
        <v>11</v>
      </c>
      <c r="D546" s="396" t="s">
        <v>85</v>
      </c>
      <c r="E546" s="396" t="s">
        <v>331</v>
      </c>
      <c r="F546" s="396">
        <v>9300000</v>
      </c>
      <c r="G546" s="396">
        <v>9601558</v>
      </c>
      <c r="H546" s="396">
        <v>1</v>
      </c>
      <c r="I546" s="401"/>
      <c r="K546" s="402"/>
    </row>
    <row r="547" spans="2:11" x14ac:dyDescent="0.35">
      <c r="B547" s="396">
        <v>96</v>
      </c>
      <c r="C547" s="396" t="s">
        <v>12</v>
      </c>
      <c r="D547" s="396" t="s">
        <v>250</v>
      </c>
      <c r="E547" s="396" t="s">
        <v>250</v>
      </c>
      <c r="F547" s="396">
        <v>7825000</v>
      </c>
      <c r="G547" s="396">
        <v>8230813.6299999999</v>
      </c>
      <c r="H547" s="396">
        <v>1</v>
      </c>
      <c r="I547" s="401"/>
      <c r="K547" s="402"/>
    </row>
    <row r="548" spans="2:11" x14ac:dyDescent="0.35">
      <c r="B548" s="396">
        <v>96</v>
      </c>
      <c r="C548" s="396" t="s">
        <v>12</v>
      </c>
      <c r="D548" s="396" t="s">
        <v>250</v>
      </c>
      <c r="E548" s="396" t="s">
        <v>301</v>
      </c>
      <c r="F548" s="396">
        <v>9300000</v>
      </c>
      <c r="G548" s="396">
        <v>9601558</v>
      </c>
      <c r="H548" s="396">
        <v>1</v>
      </c>
      <c r="I548" s="401"/>
      <c r="K548" s="402"/>
    </row>
    <row r="549" spans="2:11" x14ac:dyDescent="0.35">
      <c r="B549" s="396">
        <v>96</v>
      </c>
      <c r="C549" s="396" t="s">
        <v>12</v>
      </c>
      <c r="D549" s="396" t="s">
        <v>369</v>
      </c>
      <c r="E549" s="396" t="s">
        <v>400</v>
      </c>
      <c r="F549" s="396">
        <v>6272000</v>
      </c>
      <c r="G549" s="396">
        <v>6527099</v>
      </c>
      <c r="H549" s="396">
        <v>1</v>
      </c>
      <c r="I549" s="401"/>
      <c r="K549" s="402"/>
    </row>
    <row r="550" spans="2:11" x14ac:dyDescent="0.35">
      <c r="B550" s="396">
        <v>96</v>
      </c>
      <c r="C550" s="396" t="s">
        <v>12</v>
      </c>
      <c r="D550" s="396" t="s">
        <v>499</v>
      </c>
      <c r="E550" s="396" t="s">
        <v>550</v>
      </c>
      <c r="F550" s="396">
        <v>7825000</v>
      </c>
      <c r="G550" s="396">
        <v>8130000</v>
      </c>
      <c r="H550" s="396">
        <v>1</v>
      </c>
      <c r="I550" s="401"/>
      <c r="K550" s="402"/>
    </row>
    <row r="551" spans="2:11" x14ac:dyDescent="0.35">
      <c r="B551" s="396">
        <v>96</v>
      </c>
      <c r="C551" s="396" t="s">
        <v>64</v>
      </c>
      <c r="D551" s="396" t="s">
        <v>62</v>
      </c>
      <c r="E551" s="396" t="s">
        <v>62</v>
      </c>
      <c r="F551" s="396">
        <v>9300000</v>
      </c>
      <c r="G551" s="396">
        <v>9601558.5</v>
      </c>
      <c r="H551" s="396">
        <v>1</v>
      </c>
      <c r="I551" s="401"/>
      <c r="K551" s="402"/>
    </row>
    <row r="552" spans="2:11" x14ac:dyDescent="0.35">
      <c r="B552" s="396">
        <v>96</v>
      </c>
      <c r="C552" s="396" t="s">
        <v>92</v>
      </c>
      <c r="D552" s="396" t="s">
        <v>94</v>
      </c>
      <c r="E552" s="396" t="s">
        <v>67</v>
      </c>
      <c r="F552" s="396">
        <v>7122333.3333333302</v>
      </c>
      <c r="G552" s="396">
        <v>7374585.94666667</v>
      </c>
      <c r="H552" s="396">
        <v>3</v>
      </c>
      <c r="I552" s="401"/>
      <c r="K552" s="402"/>
    </row>
    <row r="553" spans="2:11" x14ac:dyDescent="0.35">
      <c r="B553" s="396">
        <v>101</v>
      </c>
      <c r="C553" s="396" t="s">
        <v>64</v>
      </c>
      <c r="D553" s="396" t="s">
        <v>326</v>
      </c>
      <c r="E553" s="396" t="s">
        <v>337</v>
      </c>
      <c r="F553" s="396">
        <v>9293000</v>
      </c>
      <c r="G553" s="396">
        <v>9560000</v>
      </c>
      <c r="H553" s="396">
        <v>1</v>
      </c>
      <c r="I553" s="401"/>
      <c r="K553" s="402"/>
    </row>
    <row r="554" spans="2:11" x14ac:dyDescent="0.35">
      <c r="B554" s="396">
        <v>105</v>
      </c>
      <c r="C554" s="396" t="s">
        <v>90</v>
      </c>
      <c r="D554" s="396" t="s">
        <v>96</v>
      </c>
      <c r="E554" s="396" t="s">
        <v>71</v>
      </c>
      <c r="F554" s="396">
        <v>8480000</v>
      </c>
      <c r="G554" s="396">
        <v>8480000</v>
      </c>
      <c r="H554" s="396">
        <v>1</v>
      </c>
      <c r="I554" s="401"/>
      <c r="K554" s="402"/>
    </row>
    <row r="555" spans="2:11" x14ac:dyDescent="0.35">
      <c r="B555" s="396">
        <v>105</v>
      </c>
      <c r="C555" s="396" t="s">
        <v>11</v>
      </c>
      <c r="D555" s="396" t="s">
        <v>91</v>
      </c>
      <c r="E555" s="396" t="s">
        <v>289</v>
      </c>
      <c r="F555" s="396">
        <v>9300000</v>
      </c>
      <c r="G555" s="396">
        <v>9599973.5399999991</v>
      </c>
      <c r="H555" s="396">
        <v>1</v>
      </c>
      <c r="I555" s="401"/>
      <c r="K555" s="402"/>
    </row>
    <row r="556" spans="2:11" x14ac:dyDescent="0.35">
      <c r="B556" s="396">
        <v>105</v>
      </c>
      <c r="C556" s="396" t="s">
        <v>11</v>
      </c>
      <c r="D556" s="396" t="s">
        <v>74</v>
      </c>
      <c r="E556" s="396" t="s">
        <v>310</v>
      </c>
      <c r="F556" s="396">
        <v>8480000</v>
      </c>
      <c r="G556" s="396">
        <v>8668345.9600000009</v>
      </c>
      <c r="H556" s="396">
        <v>1</v>
      </c>
      <c r="I556" s="401"/>
      <c r="K556" s="402"/>
    </row>
    <row r="557" spans="2:11" x14ac:dyDescent="0.35">
      <c r="B557" s="396">
        <v>105</v>
      </c>
      <c r="C557" s="396" t="s">
        <v>63</v>
      </c>
      <c r="D557" s="396" t="s">
        <v>373</v>
      </c>
      <c r="E557" s="396" t="s">
        <v>356</v>
      </c>
      <c r="F557" s="396">
        <v>9227000</v>
      </c>
      <c r="G557" s="396">
        <v>9599148.6400000006</v>
      </c>
      <c r="H557" s="396">
        <v>1</v>
      </c>
      <c r="I557" s="401"/>
      <c r="K557" s="402"/>
    </row>
    <row r="558" spans="2:11" x14ac:dyDescent="0.35">
      <c r="B558" s="396">
        <v>105</v>
      </c>
      <c r="C558" s="396" t="s">
        <v>63</v>
      </c>
      <c r="D558" s="396" t="s">
        <v>82</v>
      </c>
      <c r="E558" s="396" t="s">
        <v>528</v>
      </c>
      <c r="F558" s="396">
        <v>9300000</v>
      </c>
      <c r="G558" s="396">
        <v>9599973.5399999991</v>
      </c>
      <c r="H558" s="396">
        <v>1</v>
      </c>
      <c r="I558" s="401"/>
      <c r="K558" s="402"/>
    </row>
    <row r="559" spans="2:11" x14ac:dyDescent="0.35">
      <c r="B559" s="396">
        <v>105</v>
      </c>
      <c r="C559" s="396" t="s">
        <v>92</v>
      </c>
      <c r="D559" s="396" t="s">
        <v>94</v>
      </c>
      <c r="E559" s="396" t="s">
        <v>67</v>
      </c>
      <c r="F559" s="396">
        <v>9230500</v>
      </c>
      <c r="G559" s="396">
        <v>9599188.1899999995</v>
      </c>
      <c r="H559" s="396">
        <v>2</v>
      </c>
      <c r="I559" s="401"/>
      <c r="K559" s="402"/>
    </row>
    <row r="560" spans="2:11" x14ac:dyDescent="0.35">
      <c r="B560" s="396">
        <v>105</v>
      </c>
      <c r="C560" s="396" t="s">
        <v>92</v>
      </c>
      <c r="D560" s="396" t="s">
        <v>287</v>
      </c>
      <c r="E560" s="396" t="s">
        <v>395</v>
      </c>
      <c r="F560" s="396">
        <v>9300000</v>
      </c>
      <c r="G560" s="396">
        <v>9599973.5399999991</v>
      </c>
      <c r="H560" s="396">
        <v>1</v>
      </c>
      <c r="I560" s="401"/>
      <c r="K560" s="402"/>
    </row>
    <row r="561" spans="2:11" x14ac:dyDescent="0.35">
      <c r="B561" s="396">
        <v>116</v>
      </c>
      <c r="C561" s="396" t="s">
        <v>11</v>
      </c>
      <c r="D561" s="396" t="s">
        <v>91</v>
      </c>
      <c r="E561" s="396" t="s">
        <v>334</v>
      </c>
      <c r="F561" s="396">
        <v>9221000</v>
      </c>
      <c r="G561" s="396">
        <v>9466650.4199999999</v>
      </c>
      <c r="H561" s="396">
        <v>1</v>
      </c>
      <c r="I561" s="401"/>
      <c r="K561" s="402"/>
    </row>
    <row r="562" spans="2:11" x14ac:dyDescent="0.35">
      <c r="B562" s="396">
        <v>116</v>
      </c>
      <c r="C562" s="396" t="s">
        <v>11</v>
      </c>
      <c r="D562" s="396" t="s">
        <v>290</v>
      </c>
      <c r="E562" s="396" t="s">
        <v>364</v>
      </c>
      <c r="F562" s="396">
        <v>9300000</v>
      </c>
      <c r="G562" s="396">
        <v>9466650.4199999999</v>
      </c>
      <c r="H562" s="396">
        <v>1</v>
      </c>
      <c r="I562" s="401"/>
      <c r="K562" s="402"/>
    </row>
    <row r="563" spans="2:11" x14ac:dyDescent="0.35">
      <c r="B563" s="396">
        <v>116</v>
      </c>
      <c r="C563" s="396" t="s">
        <v>63</v>
      </c>
      <c r="D563" s="396" t="s">
        <v>76</v>
      </c>
      <c r="E563" s="396" t="s">
        <v>544</v>
      </c>
      <c r="F563" s="396">
        <v>8462000</v>
      </c>
      <c r="G563" s="396">
        <v>8631956</v>
      </c>
      <c r="H563" s="396">
        <v>1</v>
      </c>
      <c r="I563" s="401"/>
      <c r="K563" s="402"/>
    </row>
    <row r="564" spans="2:11" x14ac:dyDescent="0.35">
      <c r="B564" s="396">
        <v>116</v>
      </c>
      <c r="C564" s="396" t="s">
        <v>63</v>
      </c>
      <c r="D564" s="396" t="s">
        <v>309</v>
      </c>
      <c r="E564" s="396" t="s">
        <v>413</v>
      </c>
      <c r="F564" s="396">
        <v>8480000</v>
      </c>
      <c r="G564" s="396">
        <v>8631956</v>
      </c>
      <c r="H564" s="396">
        <v>1</v>
      </c>
      <c r="I564" s="401"/>
      <c r="K564" s="402"/>
    </row>
    <row r="565" spans="2:11" x14ac:dyDescent="0.35">
      <c r="B565" s="396">
        <v>116</v>
      </c>
      <c r="C565" s="396" t="s">
        <v>63</v>
      </c>
      <c r="D565" s="396" t="s">
        <v>325</v>
      </c>
      <c r="E565" s="396" t="s">
        <v>333</v>
      </c>
      <c r="F565" s="396">
        <v>6975000</v>
      </c>
      <c r="G565" s="396">
        <v>14199975.630000001</v>
      </c>
      <c r="H565" s="396">
        <v>2</v>
      </c>
      <c r="I565" s="401"/>
      <c r="K565" s="402"/>
    </row>
    <row r="566" spans="2:11" x14ac:dyDescent="0.35">
      <c r="B566" s="396">
        <v>116</v>
      </c>
      <c r="C566" s="396" t="s">
        <v>64</v>
      </c>
      <c r="D566" s="396" t="s">
        <v>64</v>
      </c>
      <c r="E566" s="396" t="s">
        <v>403</v>
      </c>
      <c r="F566" s="396">
        <v>8890000</v>
      </c>
      <c r="G566" s="396">
        <v>9049303.2200000007</v>
      </c>
      <c r="H566" s="396">
        <v>2</v>
      </c>
      <c r="I566" s="401"/>
      <c r="K566" s="402"/>
    </row>
    <row r="567" spans="2:11" x14ac:dyDescent="0.35">
      <c r="B567" s="396">
        <v>116</v>
      </c>
      <c r="C567" s="396" t="s">
        <v>64</v>
      </c>
      <c r="D567" s="396" t="s">
        <v>64</v>
      </c>
      <c r="E567" s="396" t="s">
        <v>323</v>
      </c>
      <c r="F567" s="396">
        <v>9283500</v>
      </c>
      <c r="G567" s="396">
        <v>9466650.4199999999</v>
      </c>
      <c r="H567" s="396">
        <v>2</v>
      </c>
      <c r="I567" s="401"/>
      <c r="K567" s="402"/>
    </row>
    <row r="568" spans="2:11" x14ac:dyDescent="0.35">
      <c r="B568" s="396">
        <v>116</v>
      </c>
      <c r="C568" s="396" t="s">
        <v>64</v>
      </c>
      <c r="D568" s="396" t="s">
        <v>64</v>
      </c>
      <c r="E568" s="396" t="s">
        <v>419</v>
      </c>
      <c r="F568" s="396">
        <v>9234000</v>
      </c>
      <c r="G568" s="396">
        <v>9466650.4199999999</v>
      </c>
      <c r="H568" s="396">
        <v>1</v>
      </c>
      <c r="I568" s="401"/>
      <c r="K568" s="402"/>
    </row>
    <row r="569" spans="2:11" x14ac:dyDescent="0.35">
      <c r="B569" s="396">
        <v>116</v>
      </c>
      <c r="C569" s="396" t="s">
        <v>64</v>
      </c>
      <c r="D569" s="396" t="s">
        <v>64</v>
      </c>
      <c r="E569" s="396" t="s">
        <v>476</v>
      </c>
      <c r="F569" s="396">
        <v>8502000</v>
      </c>
      <c r="G569" s="396">
        <v>8654620.4199999999</v>
      </c>
      <c r="H569" s="396">
        <v>1</v>
      </c>
      <c r="I569" s="396"/>
      <c r="K569" s="402"/>
    </row>
    <row r="570" spans="2:11" x14ac:dyDescent="0.35">
      <c r="B570" s="396">
        <v>116</v>
      </c>
      <c r="C570" s="396" t="s">
        <v>64</v>
      </c>
      <c r="D570" s="396" t="s">
        <v>424</v>
      </c>
      <c r="E570" s="396" t="s">
        <v>513</v>
      </c>
      <c r="F570" s="396">
        <v>8917000</v>
      </c>
      <c r="G570" s="396">
        <v>9466650.4199999999</v>
      </c>
      <c r="H570" s="396">
        <v>1</v>
      </c>
      <c r="I570" s="401"/>
      <c r="K570" s="402"/>
    </row>
    <row r="571" spans="2:11" x14ac:dyDescent="0.35">
      <c r="B571" s="396">
        <v>116</v>
      </c>
      <c r="C571" s="396" t="s">
        <v>64</v>
      </c>
      <c r="D571" s="396" t="s">
        <v>424</v>
      </c>
      <c r="E571" s="396" t="s">
        <v>400</v>
      </c>
      <c r="F571" s="396">
        <v>9300000</v>
      </c>
      <c r="G571" s="396">
        <v>9466650.4199999999</v>
      </c>
      <c r="H571" s="396">
        <v>1</v>
      </c>
      <c r="I571" s="401"/>
      <c r="K571" s="402"/>
    </row>
    <row r="572" spans="2:11" x14ac:dyDescent="0.35">
      <c r="B572" s="396">
        <v>4</v>
      </c>
      <c r="C572" s="396" t="s">
        <v>90</v>
      </c>
      <c r="D572" s="396" t="s">
        <v>349</v>
      </c>
      <c r="E572" s="396" t="s">
        <v>397</v>
      </c>
      <c r="F572" s="396">
        <v>19200000</v>
      </c>
      <c r="G572" s="396">
        <v>19200000</v>
      </c>
      <c r="H572" s="396"/>
      <c r="I572" s="401">
        <v>1</v>
      </c>
      <c r="K572" s="402"/>
    </row>
    <row r="573" spans="2:11" x14ac:dyDescent="0.35">
      <c r="B573" s="396">
        <v>4</v>
      </c>
      <c r="C573" s="396" t="s">
        <v>11</v>
      </c>
      <c r="D573" s="396" t="s">
        <v>80</v>
      </c>
      <c r="E573" s="396" t="s">
        <v>89</v>
      </c>
      <c r="F573" s="396">
        <v>14786112</v>
      </c>
      <c r="G573" s="396">
        <v>15034224</v>
      </c>
      <c r="H573" s="396"/>
      <c r="I573" s="401">
        <v>1</v>
      </c>
      <c r="K573" s="402"/>
    </row>
    <row r="574" spans="2:11" x14ac:dyDescent="0.35">
      <c r="B574" s="396">
        <v>4</v>
      </c>
      <c r="C574" s="396" t="s">
        <v>11</v>
      </c>
      <c r="D574" s="396" t="s">
        <v>74</v>
      </c>
      <c r="E574" s="396" t="s">
        <v>74</v>
      </c>
      <c r="F574" s="396">
        <v>17056375.59</v>
      </c>
      <c r="G574" s="396">
        <v>17111528.43</v>
      </c>
      <c r="H574" s="396"/>
      <c r="I574" s="401">
        <v>1</v>
      </c>
      <c r="K574" s="402"/>
    </row>
    <row r="575" spans="2:11" x14ac:dyDescent="0.35">
      <c r="B575" s="396">
        <v>4</v>
      </c>
      <c r="C575" s="396" t="s">
        <v>64</v>
      </c>
      <c r="D575" s="396" t="s">
        <v>62</v>
      </c>
      <c r="E575" s="396" t="s">
        <v>332</v>
      </c>
      <c r="F575" s="396">
        <v>12923450</v>
      </c>
      <c r="G575" s="396">
        <v>13126900</v>
      </c>
      <c r="H575" s="396"/>
      <c r="I575" s="401">
        <v>1</v>
      </c>
      <c r="K575" s="402"/>
    </row>
    <row r="576" spans="2:11" x14ac:dyDescent="0.35">
      <c r="B576" s="396">
        <v>14</v>
      </c>
      <c r="C576" s="396" t="s">
        <v>90</v>
      </c>
      <c r="D576" s="396" t="s">
        <v>320</v>
      </c>
      <c r="E576" s="396" t="s">
        <v>321</v>
      </c>
      <c r="F576" s="396">
        <v>15983666.16</v>
      </c>
      <c r="G576" s="396">
        <v>16158169.59</v>
      </c>
      <c r="H576" s="396"/>
      <c r="I576" s="401">
        <v>1</v>
      </c>
      <c r="K576" s="402"/>
    </row>
    <row r="577" spans="2:11" x14ac:dyDescent="0.35">
      <c r="B577" s="396">
        <v>27</v>
      </c>
      <c r="C577" s="396" t="s">
        <v>12</v>
      </c>
      <c r="D577" s="396" t="s">
        <v>250</v>
      </c>
      <c r="E577" s="396" t="s">
        <v>421</v>
      </c>
      <c r="F577" s="396">
        <v>17244348.219999999</v>
      </c>
      <c r="G577" s="396">
        <v>17244348.219999999</v>
      </c>
      <c r="H577" s="396"/>
      <c r="I577" s="401">
        <v>1</v>
      </c>
      <c r="K577" s="402"/>
    </row>
    <row r="578" spans="2:11" x14ac:dyDescent="0.35">
      <c r="B578" s="396">
        <v>27</v>
      </c>
      <c r="C578" s="396" t="s">
        <v>64</v>
      </c>
      <c r="D578" s="396" t="s">
        <v>64</v>
      </c>
      <c r="E578" s="396" t="s">
        <v>430</v>
      </c>
      <c r="F578" s="396">
        <v>17235661.210000001</v>
      </c>
      <c r="G578" s="396">
        <v>17235661.210000001</v>
      </c>
      <c r="H578" s="396"/>
      <c r="I578" s="401">
        <v>1</v>
      </c>
      <c r="K578" s="402"/>
    </row>
    <row r="579" spans="2:11" x14ac:dyDescent="0.35">
      <c r="B579" s="396">
        <v>27</v>
      </c>
      <c r="C579" s="396" t="s">
        <v>64</v>
      </c>
      <c r="D579" s="396" t="s">
        <v>385</v>
      </c>
      <c r="E579" s="396" t="s">
        <v>385</v>
      </c>
      <c r="F579" s="396">
        <v>20005734.100000001</v>
      </c>
      <c r="G579" s="396">
        <v>20005734.100000001</v>
      </c>
      <c r="H579" s="396"/>
      <c r="I579" s="401">
        <v>1</v>
      </c>
      <c r="K579" s="402"/>
    </row>
    <row r="580" spans="2:11" x14ac:dyDescent="0.35">
      <c r="B580" s="396">
        <v>27</v>
      </c>
      <c r="C580" s="396" t="s">
        <v>92</v>
      </c>
      <c r="D580" s="396" t="s">
        <v>92</v>
      </c>
      <c r="E580" s="396" t="s">
        <v>92</v>
      </c>
      <c r="F580" s="396">
        <v>17234882.23</v>
      </c>
      <c r="G580" s="396">
        <v>17234882.23</v>
      </c>
      <c r="H580" s="396"/>
      <c r="I580" s="401">
        <v>1</v>
      </c>
      <c r="K580" s="402"/>
    </row>
    <row r="581" spans="2:11" x14ac:dyDescent="0.35">
      <c r="B581" s="396">
        <v>28</v>
      </c>
      <c r="C581" s="396" t="s">
        <v>11</v>
      </c>
      <c r="D581" s="396" t="s">
        <v>85</v>
      </c>
      <c r="E581" s="396" t="s">
        <v>400</v>
      </c>
      <c r="F581" s="396">
        <v>19854711.379999999</v>
      </c>
      <c r="G581" s="396">
        <v>19854711.379999999</v>
      </c>
      <c r="H581" s="396"/>
      <c r="I581" s="401">
        <v>1</v>
      </c>
      <c r="K581" s="402"/>
    </row>
    <row r="582" spans="2:11" x14ac:dyDescent="0.35">
      <c r="B582" s="396">
        <v>32</v>
      </c>
      <c r="C582" s="396" t="s">
        <v>13</v>
      </c>
      <c r="D582" s="396" t="s">
        <v>93</v>
      </c>
      <c r="E582" s="396" t="s">
        <v>294</v>
      </c>
      <c r="F582" s="396">
        <v>24509657.875</v>
      </c>
      <c r="G582" s="396">
        <v>24566790.32</v>
      </c>
      <c r="H582" s="396"/>
      <c r="I582" s="401">
        <v>2</v>
      </c>
      <c r="K582" s="402"/>
    </row>
    <row r="583" spans="2:11" x14ac:dyDescent="0.35">
      <c r="B583" s="396">
        <v>32</v>
      </c>
      <c r="C583" s="396" t="s">
        <v>63</v>
      </c>
      <c r="D583" s="396" t="s">
        <v>373</v>
      </c>
      <c r="E583" s="396" t="s">
        <v>373</v>
      </c>
      <c r="F583" s="396">
        <v>17506927.079999998</v>
      </c>
      <c r="G583" s="396">
        <v>17506927.079999998</v>
      </c>
      <c r="H583" s="396"/>
      <c r="I583" s="401">
        <v>1</v>
      </c>
      <c r="K583" s="402"/>
    </row>
    <row r="584" spans="2:11" x14ac:dyDescent="0.35">
      <c r="B584" s="396">
        <v>32</v>
      </c>
      <c r="C584" s="396" t="s">
        <v>92</v>
      </c>
      <c r="D584" s="396" t="s">
        <v>94</v>
      </c>
      <c r="E584" s="396" t="s">
        <v>98</v>
      </c>
      <c r="F584" s="396">
        <v>13086405.49</v>
      </c>
      <c r="G584" s="396">
        <v>13086405.49</v>
      </c>
      <c r="H584" s="396"/>
      <c r="I584" s="401">
        <v>1</v>
      </c>
      <c r="K584" s="402"/>
    </row>
    <row r="585" spans="2:11" x14ac:dyDescent="0.35">
      <c r="B585" s="396">
        <v>87</v>
      </c>
      <c r="C585" s="396" t="s">
        <v>92</v>
      </c>
      <c r="D585" s="396" t="s">
        <v>95</v>
      </c>
      <c r="E585" s="396" t="s">
        <v>303</v>
      </c>
      <c r="F585" s="396">
        <v>20799065.050000001</v>
      </c>
      <c r="G585" s="396">
        <v>20799065.050000001</v>
      </c>
      <c r="H585" s="396"/>
      <c r="I585" s="401">
        <v>1</v>
      </c>
      <c r="K585" s="402"/>
    </row>
    <row r="586" spans="2:11" x14ac:dyDescent="0.35">
      <c r="B586" s="396">
        <v>93</v>
      </c>
      <c r="C586" s="396" t="s">
        <v>90</v>
      </c>
      <c r="D586" s="396" t="s">
        <v>96</v>
      </c>
      <c r="E586" s="396" t="s">
        <v>354</v>
      </c>
      <c r="F586" s="396">
        <v>29359003.989999998</v>
      </c>
      <c r="G586" s="396">
        <v>29389346.27</v>
      </c>
      <c r="H586" s="396"/>
      <c r="I586" s="401">
        <v>1</v>
      </c>
      <c r="K586" s="402"/>
    </row>
    <row r="587" spans="2:11" x14ac:dyDescent="0.35">
      <c r="B587" s="396">
        <v>93</v>
      </c>
      <c r="C587" s="396" t="s">
        <v>11</v>
      </c>
      <c r="D587" s="396" t="s">
        <v>80</v>
      </c>
      <c r="E587" s="396" t="s">
        <v>81</v>
      </c>
      <c r="F587" s="396">
        <v>17454651.199999999</v>
      </c>
      <c r="G587" s="396">
        <v>17534651.199999999</v>
      </c>
      <c r="H587" s="396"/>
      <c r="I587" s="401">
        <v>1</v>
      </c>
      <c r="K587" s="402"/>
    </row>
    <row r="588" spans="2:11" x14ac:dyDescent="0.35">
      <c r="B588" s="396">
        <v>93</v>
      </c>
      <c r="C588" s="396" t="s">
        <v>11</v>
      </c>
      <c r="D588" s="396" t="s">
        <v>80</v>
      </c>
      <c r="E588" s="396" t="s">
        <v>87</v>
      </c>
      <c r="F588" s="396">
        <v>21629780</v>
      </c>
      <c r="G588" s="396">
        <v>21649780</v>
      </c>
      <c r="H588" s="396"/>
      <c r="I588" s="401">
        <v>1</v>
      </c>
      <c r="K588" s="402"/>
    </row>
    <row r="589" spans="2:11" x14ac:dyDescent="0.35">
      <c r="B589" s="396">
        <v>93</v>
      </c>
      <c r="C589" s="396" t="s">
        <v>13</v>
      </c>
      <c r="D589" s="396" t="s">
        <v>93</v>
      </c>
      <c r="E589" s="396" t="s">
        <v>371</v>
      </c>
      <c r="F589" s="396">
        <v>13281464.880000001</v>
      </c>
      <c r="G589" s="396">
        <v>13281464.880000001</v>
      </c>
      <c r="H589" s="396"/>
      <c r="I589" s="401">
        <v>2</v>
      </c>
      <c r="K589" s="402"/>
    </row>
    <row r="590" spans="2:11" x14ac:dyDescent="0.35">
      <c r="B590" s="396">
        <v>93</v>
      </c>
      <c r="C590" s="396" t="s">
        <v>13</v>
      </c>
      <c r="D590" s="396" t="s">
        <v>93</v>
      </c>
      <c r="E590" s="396" t="s">
        <v>308</v>
      </c>
      <c r="F590" s="396">
        <v>13175562.880000001</v>
      </c>
      <c r="G590" s="396">
        <v>13175562.880000001</v>
      </c>
      <c r="H590" s="396"/>
      <c r="I590" s="401">
        <v>1</v>
      </c>
      <c r="K590" s="402"/>
    </row>
    <row r="591" spans="2:11" x14ac:dyDescent="0.35">
      <c r="B591" s="396">
        <v>93</v>
      </c>
      <c r="C591" s="396" t="s">
        <v>63</v>
      </c>
      <c r="D591" s="396" t="s">
        <v>309</v>
      </c>
      <c r="E591" s="396" t="s">
        <v>413</v>
      </c>
      <c r="F591" s="396">
        <v>20011379.359999999</v>
      </c>
      <c r="G591" s="396">
        <v>20011379.359999999</v>
      </c>
      <c r="H591" s="396"/>
      <c r="I591" s="401">
        <v>1</v>
      </c>
      <c r="K591" s="402"/>
    </row>
    <row r="592" spans="2:11" x14ac:dyDescent="0.35">
      <c r="B592" s="396">
        <v>93</v>
      </c>
      <c r="C592" s="396" t="s">
        <v>64</v>
      </c>
      <c r="D592" s="396" t="s">
        <v>62</v>
      </c>
      <c r="E592" s="396" t="s">
        <v>439</v>
      </c>
      <c r="F592" s="396">
        <v>14240364.210000001</v>
      </c>
      <c r="G592" s="396">
        <v>14240364.210000001</v>
      </c>
      <c r="H592" s="396"/>
      <c r="I592" s="401">
        <v>1</v>
      </c>
      <c r="K592" s="402"/>
    </row>
    <row r="593" spans="2:11" x14ac:dyDescent="0.35">
      <c r="B593" s="396">
        <v>93</v>
      </c>
      <c r="C593" s="396" t="s">
        <v>64</v>
      </c>
      <c r="D593" s="396" t="s">
        <v>425</v>
      </c>
      <c r="E593" s="396" t="s">
        <v>506</v>
      </c>
      <c r="F593" s="396">
        <v>12963269.939999999</v>
      </c>
      <c r="G593" s="396">
        <v>13206539.880000001</v>
      </c>
      <c r="H593" s="396"/>
      <c r="I593" s="401">
        <v>1</v>
      </c>
      <c r="K593" s="402"/>
    </row>
    <row r="594" spans="2:11" x14ac:dyDescent="0.35">
      <c r="B594" s="396">
        <v>93</v>
      </c>
      <c r="C594" s="396" t="s">
        <v>64</v>
      </c>
      <c r="D594" s="396" t="s">
        <v>425</v>
      </c>
      <c r="E594" s="396" t="s">
        <v>298</v>
      </c>
      <c r="F594" s="396">
        <v>18952842.989999998</v>
      </c>
      <c r="G594" s="396">
        <v>18952842.989999998</v>
      </c>
      <c r="H594" s="396"/>
      <c r="I594" s="401">
        <v>1</v>
      </c>
      <c r="K594" s="402"/>
    </row>
    <row r="595" spans="2:11" x14ac:dyDescent="0.35">
      <c r="B595" s="396">
        <v>93</v>
      </c>
      <c r="C595" s="396" t="s">
        <v>64</v>
      </c>
      <c r="D595" s="396" t="s">
        <v>77</v>
      </c>
      <c r="E595" s="396" t="s">
        <v>291</v>
      </c>
      <c r="F595" s="396">
        <v>14505872.824999999</v>
      </c>
      <c r="G595" s="396">
        <v>14505872.824999999</v>
      </c>
      <c r="H595" s="396"/>
      <c r="I595" s="401">
        <v>2</v>
      </c>
      <c r="K595" s="402"/>
    </row>
    <row r="596" spans="2:11" x14ac:dyDescent="0.35">
      <c r="B596" s="396">
        <v>93</v>
      </c>
      <c r="C596" s="396" t="s">
        <v>64</v>
      </c>
      <c r="D596" s="396" t="s">
        <v>386</v>
      </c>
      <c r="E596" s="396" t="s">
        <v>389</v>
      </c>
      <c r="F596" s="396">
        <v>19274348.890000001</v>
      </c>
      <c r="G596" s="396">
        <v>19314348.890000001</v>
      </c>
      <c r="H596" s="396"/>
      <c r="I596" s="401">
        <v>1</v>
      </c>
      <c r="K596" s="402"/>
    </row>
    <row r="597" spans="2:11" x14ac:dyDescent="0.35">
      <c r="B597" s="396">
        <v>93</v>
      </c>
      <c r="C597" s="396" t="s">
        <v>92</v>
      </c>
      <c r="D597" s="396" t="s">
        <v>94</v>
      </c>
      <c r="E597" s="396" t="s">
        <v>66</v>
      </c>
      <c r="F597" s="396">
        <v>20488102.129999999</v>
      </c>
      <c r="G597" s="396">
        <v>20525602.129999999</v>
      </c>
      <c r="H597" s="396"/>
      <c r="I597" s="401">
        <v>2</v>
      </c>
      <c r="K597" s="402"/>
    </row>
    <row r="598" spans="2:11" x14ac:dyDescent="0.35">
      <c r="B598" s="396">
        <v>93</v>
      </c>
      <c r="C598" s="396" t="s">
        <v>92</v>
      </c>
      <c r="D598" s="396" t="s">
        <v>94</v>
      </c>
      <c r="E598" s="396" t="s">
        <v>67</v>
      </c>
      <c r="F598" s="396">
        <v>16637417.435000001</v>
      </c>
      <c r="G598" s="396">
        <v>16802054.079999998</v>
      </c>
      <c r="H598" s="396"/>
      <c r="I598" s="401">
        <v>4</v>
      </c>
      <c r="K598" s="402"/>
    </row>
    <row r="599" spans="2:11" x14ac:dyDescent="0.35">
      <c r="B599" s="396">
        <v>4</v>
      </c>
      <c r="C599" s="396" t="s">
        <v>11</v>
      </c>
      <c r="D599" s="396" t="s">
        <v>91</v>
      </c>
      <c r="E599" s="396" t="s">
        <v>289</v>
      </c>
      <c r="F599" s="396">
        <v>19610000</v>
      </c>
      <c r="G599" s="396">
        <v>19880000</v>
      </c>
      <c r="H599" s="396"/>
      <c r="I599" s="401">
        <v>1</v>
      </c>
      <c r="K599" s="402"/>
    </row>
    <row r="600" spans="2:11" x14ac:dyDescent="0.35">
      <c r="B600" s="396">
        <v>4</v>
      </c>
      <c r="C600" s="396" t="s">
        <v>11</v>
      </c>
      <c r="D600" s="396" t="s">
        <v>80</v>
      </c>
      <c r="E600" s="397" t="s">
        <v>88</v>
      </c>
      <c r="F600" s="396">
        <v>19152987.219999999</v>
      </c>
      <c r="G600" s="396">
        <v>19210430.25</v>
      </c>
      <c r="H600" s="396"/>
      <c r="I600" s="398">
        <v>2</v>
      </c>
      <c r="K600" s="402"/>
    </row>
    <row r="601" spans="2:11" x14ac:dyDescent="0.35">
      <c r="B601" s="396">
        <v>4</v>
      </c>
      <c r="C601" s="396" t="s">
        <v>11</v>
      </c>
      <c r="D601" s="396" t="s">
        <v>74</v>
      </c>
      <c r="E601" s="397" t="s">
        <v>310</v>
      </c>
      <c r="F601" s="396">
        <v>16293059.199999999</v>
      </c>
      <c r="G601" s="396">
        <v>16343399.109999999</v>
      </c>
      <c r="H601" s="396"/>
      <c r="I601" s="398">
        <v>1</v>
      </c>
      <c r="K601" s="402"/>
    </row>
    <row r="602" spans="2:11" x14ac:dyDescent="0.35">
      <c r="B602" s="396">
        <v>4</v>
      </c>
      <c r="C602" s="396" t="s">
        <v>12</v>
      </c>
      <c r="D602" s="396" t="s">
        <v>250</v>
      </c>
      <c r="E602" s="397" t="s">
        <v>534</v>
      </c>
      <c r="F602" s="396">
        <v>25414583.879999999</v>
      </c>
      <c r="G602" s="396">
        <v>25592262.5</v>
      </c>
      <c r="H602" s="396"/>
      <c r="I602" s="398">
        <v>1</v>
      </c>
      <c r="K602" s="402"/>
    </row>
    <row r="603" spans="2:11" x14ac:dyDescent="0.35">
      <c r="B603" s="396">
        <v>4</v>
      </c>
      <c r="C603" s="396" t="s">
        <v>63</v>
      </c>
      <c r="D603" s="396" t="s">
        <v>375</v>
      </c>
      <c r="E603" s="397" t="s">
        <v>359</v>
      </c>
      <c r="F603" s="396">
        <v>13011613.869999999</v>
      </c>
      <c r="G603" s="396">
        <v>13136591.25</v>
      </c>
      <c r="H603" s="396"/>
      <c r="I603" s="398">
        <v>1</v>
      </c>
      <c r="K603" s="402"/>
    </row>
    <row r="604" spans="2:11" x14ac:dyDescent="0.35">
      <c r="B604" s="396">
        <v>4</v>
      </c>
      <c r="C604" s="396" t="s">
        <v>63</v>
      </c>
      <c r="D604" s="396" t="s">
        <v>422</v>
      </c>
      <c r="E604" s="397" t="s">
        <v>418</v>
      </c>
      <c r="F604" s="396">
        <v>13011613.869999999</v>
      </c>
      <c r="G604" s="396">
        <v>13136591.25</v>
      </c>
      <c r="H604" s="396"/>
      <c r="I604" s="398">
        <v>1</v>
      </c>
      <c r="K604" s="402"/>
    </row>
    <row r="605" spans="2:11" x14ac:dyDescent="0.35">
      <c r="B605" s="396">
        <v>14</v>
      </c>
      <c r="C605" s="396" t="s">
        <v>64</v>
      </c>
      <c r="D605" s="396" t="s">
        <v>62</v>
      </c>
      <c r="E605" s="397" t="s">
        <v>62</v>
      </c>
      <c r="F605" s="396">
        <v>21982488.18</v>
      </c>
      <c r="G605" s="396">
        <v>21982488.18</v>
      </c>
      <c r="H605" s="396"/>
      <c r="I605" s="398">
        <v>1</v>
      </c>
      <c r="K605" s="402"/>
    </row>
    <row r="606" spans="2:11" x14ac:dyDescent="0.35">
      <c r="B606" s="396">
        <v>28</v>
      </c>
      <c r="C606" s="396" t="s">
        <v>11</v>
      </c>
      <c r="D606" s="396" t="s">
        <v>428</v>
      </c>
      <c r="E606" s="397" t="s">
        <v>429</v>
      </c>
      <c r="F606" s="396">
        <v>22868189</v>
      </c>
      <c r="G606" s="396">
        <v>23047412.859999999</v>
      </c>
      <c r="H606" s="396"/>
      <c r="I606" s="398">
        <v>1</v>
      </c>
      <c r="K606" s="402"/>
    </row>
    <row r="607" spans="2:11" x14ac:dyDescent="0.35">
      <c r="B607" s="396">
        <v>28</v>
      </c>
      <c r="C607" s="396" t="s">
        <v>92</v>
      </c>
      <c r="D607" s="396" t="s">
        <v>94</v>
      </c>
      <c r="E607" s="397" t="s">
        <v>78</v>
      </c>
      <c r="F607" s="396">
        <v>19687628.195999999</v>
      </c>
      <c r="G607" s="396">
        <v>19775038.07</v>
      </c>
      <c r="H607" s="396"/>
      <c r="I607" s="398">
        <v>5</v>
      </c>
      <c r="K607" s="402"/>
    </row>
    <row r="608" spans="2:11" x14ac:dyDescent="0.35">
      <c r="B608" s="396">
        <v>32</v>
      </c>
      <c r="C608" s="396" t="s">
        <v>90</v>
      </c>
      <c r="D608" s="396" t="s">
        <v>406</v>
      </c>
      <c r="E608" s="397" t="s">
        <v>407</v>
      </c>
      <c r="F608" s="396">
        <v>13086405.49</v>
      </c>
      <c r="G608" s="396">
        <v>13086405.49</v>
      </c>
      <c r="H608" s="396"/>
      <c r="I608" s="398">
        <v>1</v>
      </c>
      <c r="K608" s="402"/>
    </row>
    <row r="609" spans="2:11" x14ac:dyDescent="0.35">
      <c r="B609" s="396">
        <v>32</v>
      </c>
      <c r="C609" s="396" t="s">
        <v>92</v>
      </c>
      <c r="D609" s="396" t="s">
        <v>94</v>
      </c>
      <c r="E609" s="397" t="s">
        <v>98</v>
      </c>
      <c r="F609" s="396">
        <v>13086405.49</v>
      </c>
      <c r="G609" s="396">
        <v>13086405.49</v>
      </c>
      <c r="H609" s="396"/>
      <c r="I609" s="398">
        <v>1</v>
      </c>
      <c r="K609" s="402"/>
    </row>
    <row r="610" spans="2:11" x14ac:dyDescent="0.35">
      <c r="B610" s="396">
        <v>87</v>
      </c>
      <c r="C610" s="396" t="s">
        <v>12</v>
      </c>
      <c r="D610" s="396" t="s">
        <v>75</v>
      </c>
      <c r="E610" s="397" t="s">
        <v>516</v>
      </c>
      <c r="F610" s="396">
        <v>20034440.558571398</v>
      </c>
      <c r="G610" s="396">
        <v>20034440.558571398</v>
      </c>
      <c r="H610" s="396"/>
      <c r="I610" s="398">
        <v>35</v>
      </c>
      <c r="K610" s="402"/>
    </row>
    <row r="611" spans="2:11" x14ac:dyDescent="0.35">
      <c r="B611" s="396">
        <v>87</v>
      </c>
      <c r="C611" s="396" t="s">
        <v>64</v>
      </c>
      <c r="D611" s="396" t="s">
        <v>77</v>
      </c>
      <c r="E611" s="397" t="s">
        <v>84</v>
      </c>
      <c r="F611" s="396">
        <v>15281758.324999999</v>
      </c>
      <c r="G611" s="396">
        <v>15304611</v>
      </c>
      <c r="H611" s="396"/>
      <c r="I611" s="398">
        <v>2</v>
      </c>
      <c r="K611" s="402"/>
    </row>
    <row r="612" spans="2:11" x14ac:dyDescent="0.35">
      <c r="B612" s="396">
        <v>87</v>
      </c>
      <c r="C612" s="396" t="s">
        <v>92</v>
      </c>
      <c r="D612" s="396" t="s">
        <v>92</v>
      </c>
      <c r="E612" s="397" t="s">
        <v>302</v>
      </c>
      <c r="F612" s="396">
        <v>20226199.434545498</v>
      </c>
      <c r="G612" s="396">
        <v>20226199.434545498</v>
      </c>
      <c r="H612" s="396"/>
      <c r="I612" s="398">
        <v>22</v>
      </c>
      <c r="K612" s="402"/>
    </row>
    <row r="613" spans="2:11" x14ac:dyDescent="0.35">
      <c r="B613" s="396">
        <v>88</v>
      </c>
      <c r="C613" s="396" t="s">
        <v>11</v>
      </c>
      <c r="D613" s="396" t="s">
        <v>316</v>
      </c>
      <c r="E613" s="397" t="s">
        <v>402</v>
      </c>
      <c r="F613" s="396">
        <v>19012964.149999999</v>
      </c>
      <c r="G613" s="396">
        <v>19172805.93</v>
      </c>
      <c r="H613" s="396"/>
      <c r="I613" s="398">
        <v>1</v>
      </c>
      <c r="K613" s="402"/>
    </row>
    <row r="614" spans="2:11" x14ac:dyDescent="0.35">
      <c r="B614" s="396">
        <v>93</v>
      </c>
      <c r="C614" s="396" t="s">
        <v>90</v>
      </c>
      <c r="D614" s="396" t="s">
        <v>70</v>
      </c>
      <c r="E614" s="397" t="s">
        <v>461</v>
      </c>
      <c r="F614" s="396">
        <v>25660831.68</v>
      </c>
      <c r="G614" s="396">
        <v>25660831.68</v>
      </c>
      <c r="H614" s="396"/>
      <c r="I614" s="398">
        <v>1</v>
      </c>
      <c r="K614" s="402"/>
    </row>
    <row r="615" spans="2:11" x14ac:dyDescent="0.35">
      <c r="B615" s="396">
        <v>93</v>
      </c>
      <c r="C615" s="396" t="s">
        <v>90</v>
      </c>
      <c r="D615" s="396" t="s">
        <v>96</v>
      </c>
      <c r="E615" s="397" t="s">
        <v>71</v>
      </c>
      <c r="F615" s="396">
        <v>23119364.600000001</v>
      </c>
      <c r="G615" s="396">
        <v>23299377.57</v>
      </c>
      <c r="H615" s="396"/>
      <c r="I615" s="398">
        <v>1</v>
      </c>
      <c r="K615" s="402"/>
    </row>
    <row r="616" spans="2:11" x14ac:dyDescent="0.35">
      <c r="B616" s="396">
        <v>93</v>
      </c>
      <c r="C616" s="396" t="s">
        <v>90</v>
      </c>
      <c r="D616" s="396" t="s">
        <v>96</v>
      </c>
      <c r="E616" s="397" t="s">
        <v>354</v>
      </c>
      <c r="F616" s="396">
        <v>15020180</v>
      </c>
      <c r="G616" s="396">
        <v>15180180</v>
      </c>
      <c r="H616" s="396"/>
      <c r="I616" s="398">
        <v>1</v>
      </c>
      <c r="K616" s="402"/>
    </row>
    <row r="617" spans="2:11" x14ac:dyDescent="0.35">
      <c r="B617" s="396">
        <v>93</v>
      </c>
      <c r="C617" s="396" t="s">
        <v>90</v>
      </c>
      <c r="D617" s="396" t="s">
        <v>96</v>
      </c>
      <c r="E617" s="397" t="s">
        <v>438</v>
      </c>
      <c r="F617" s="396">
        <v>23369591.379999999</v>
      </c>
      <c r="G617" s="396">
        <v>23369591.379999999</v>
      </c>
      <c r="H617" s="396"/>
      <c r="I617" s="398">
        <v>2</v>
      </c>
      <c r="K617" s="402"/>
    </row>
    <row r="618" spans="2:11" x14ac:dyDescent="0.35">
      <c r="B618" s="396">
        <v>93</v>
      </c>
      <c r="C618" s="396" t="s">
        <v>11</v>
      </c>
      <c r="D618" s="396" t="s">
        <v>316</v>
      </c>
      <c r="E618" s="397" t="s">
        <v>402</v>
      </c>
      <c r="F618" s="396">
        <v>13243050</v>
      </c>
      <c r="G618" s="396">
        <v>13393050</v>
      </c>
      <c r="H618" s="396"/>
      <c r="I618" s="398">
        <v>1</v>
      </c>
      <c r="K618" s="402"/>
    </row>
    <row r="619" spans="2:11" x14ac:dyDescent="0.35">
      <c r="B619" s="396">
        <v>93</v>
      </c>
      <c r="C619" s="396" t="s">
        <v>11</v>
      </c>
      <c r="D619" s="396" t="s">
        <v>316</v>
      </c>
      <c r="E619" s="397" t="s">
        <v>90</v>
      </c>
      <c r="F619" s="396">
        <v>24044006.280000001</v>
      </c>
      <c r="G619" s="396">
        <v>24144006.280000001</v>
      </c>
      <c r="H619" s="396"/>
      <c r="I619" s="398">
        <v>1</v>
      </c>
      <c r="K619" s="402"/>
    </row>
    <row r="620" spans="2:11" x14ac:dyDescent="0.35">
      <c r="B620" s="396">
        <v>93</v>
      </c>
      <c r="C620" s="396" t="s">
        <v>11</v>
      </c>
      <c r="D620" s="396" t="s">
        <v>80</v>
      </c>
      <c r="E620" s="397" t="s">
        <v>88</v>
      </c>
      <c r="F620" s="396">
        <v>16926214.864999998</v>
      </c>
      <c r="G620" s="396">
        <v>16926214.864999998</v>
      </c>
      <c r="H620" s="396"/>
      <c r="I620" s="398">
        <v>2</v>
      </c>
      <c r="K620" s="402"/>
    </row>
    <row r="621" spans="2:11" x14ac:dyDescent="0.35">
      <c r="B621" s="396">
        <v>93</v>
      </c>
      <c r="C621" s="396" t="s">
        <v>11</v>
      </c>
      <c r="D621" s="396" t="s">
        <v>80</v>
      </c>
      <c r="E621" s="397" t="s">
        <v>89</v>
      </c>
      <c r="F621" s="396">
        <v>15904509.359999999</v>
      </c>
      <c r="G621" s="396">
        <v>15904509.359999999</v>
      </c>
      <c r="H621" s="396"/>
      <c r="I621" s="398">
        <v>1</v>
      </c>
      <c r="K621" s="402"/>
    </row>
    <row r="622" spans="2:11" x14ac:dyDescent="0.35">
      <c r="B622" s="396">
        <v>93</v>
      </c>
      <c r="C622" s="396" t="s">
        <v>11</v>
      </c>
      <c r="D622" s="396" t="s">
        <v>74</v>
      </c>
      <c r="E622" s="397" t="s">
        <v>74</v>
      </c>
      <c r="F622" s="396">
        <v>14301980</v>
      </c>
      <c r="G622" s="396">
        <v>14441980</v>
      </c>
      <c r="H622" s="396"/>
      <c r="I622" s="398">
        <v>1</v>
      </c>
      <c r="K622" s="402"/>
    </row>
    <row r="623" spans="2:11" x14ac:dyDescent="0.35">
      <c r="B623" s="396">
        <v>93</v>
      </c>
      <c r="C623" s="396" t="s">
        <v>11</v>
      </c>
      <c r="D623" s="396" t="s">
        <v>85</v>
      </c>
      <c r="E623" s="397" t="s">
        <v>400</v>
      </c>
      <c r="F623" s="396">
        <v>20475225</v>
      </c>
      <c r="G623" s="396">
        <v>20575225</v>
      </c>
      <c r="H623" s="396"/>
      <c r="I623" s="398">
        <v>2</v>
      </c>
      <c r="K623" s="402"/>
    </row>
    <row r="624" spans="2:11" x14ac:dyDescent="0.35">
      <c r="B624" s="396">
        <v>93</v>
      </c>
      <c r="C624" s="396" t="s">
        <v>12</v>
      </c>
      <c r="D624" s="396" t="s">
        <v>295</v>
      </c>
      <c r="E624" s="397" t="s">
        <v>315</v>
      </c>
      <c r="F624" s="396">
        <v>19843746.25</v>
      </c>
      <c r="G624" s="396">
        <v>19843746.25</v>
      </c>
      <c r="H624" s="396"/>
      <c r="I624" s="398">
        <v>1</v>
      </c>
      <c r="K624" s="402"/>
    </row>
    <row r="625" spans="2:11" x14ac:dyDescent="0.35">
      <c r="B625" s="396">
        <v>93</v>
      </c>
      <c r="C625" s="396" t="s">
        <v>12</v>
      </c>
      <c r="D625" s="396" t="s">
        <v>75</v>
      </c>
      <c r="E625" s="397" t="s">
        <v>588</v>
      </c>
      <c r="F625" s="396">
        <v>16419200</v>
      </c>
      <c r="G625" s="396">
        <v>16519200</v>
      </c>
      <c r="H625" s="396"/>
      <c r="I625" s="398">
        <v>1</v>
      </c>
      <c r="K625" s="402"/>
    </row>
    <row r="626" spans="2:11" x14ac:dyDescent="0.35">
      <c r="B626" s="396">
        <v>93</v>
      </c>
      <c r="C626" s="396" t="s">
        <v>13</v>
      </c>
      <c r="D626" s="396" t="s">
        <v>93</v>
      </c>
      <c r="E626" s="397" t="s">
        <v>308</v>
      </c>
      <c r="F626" s="396">
        <v>16533409.689999999</v>
      </c>
      <c r="G626" s="396">
        <v>16533409.689999999</v>
      </c>
      <c r="H626" s="396"/>
      <c r="I626" s="398">
        <v>1</v>
      </c>
      <c r="K626" s="402"/>
    </row>
    <row r="627" spans="2:11" x14ac:dyDescent="0.35">
      <c r="B627" s="396">
        <v>93</v>
      </c>
      <c r="C627" s="396" t="s">
        <v>13</v>
      </c>
      <c r="D627" s="396" t="s">
        <v>93</v>
      </c>
      <c r="E627" s="397" t="s">
        <v>294</v>
      </c>
      <c r="F627" s="396">
        <v>16770570.984999999</v>
      </c>
      <c r="G627" s="396">
        <v>16811579.280000001</v>
      </c>
      <c r="H627" s="396"/>
      <c r="I627" s="398">
        <v>2</v>
      </c>
      <c r="K627" s="402"/>
    </row>
    <row r="628" spans="2:11" x14ac:dyDescent="0.35">
      <c r="B628" s="396">
        <v>93</v>
      </c>
      <c r="C628" s="396" t="s">
        <v>63</v>
      </c>
      <c r="D628" s="396" t="s">
        <v>288</v>
      </c>
      <c r="E628" s="397" t="s">
        <v>288</v>
      </c>
      <c r="F628" s="396">
        <v>31125680.061875001</v>
      </c>
      <c r="G628" s="396">
        <v>31138180.061875001</v>
      </c>
      <c r="H628" s="396"/>
      <c r="I628" s="398">
        <v>16</v>
      </c>
      <c r="K628" s="402"/>
    </row>
    <row r="629" spans="2:11" x14ac:dyDescent="0.35">
      <c r="B629" s="396">
        <v>93</v>
      </c>
      <c r="C629" s="396" t="s">
        <v>63</v>
      </c>
      <c r="D629" s="396" t="s">
        <v>204</v>
      </c>
      <c r="E629" s="397" t="s">
        <v>204</v>
      </c>
      <c r="F629" s="396">
        <v>13779908.460000001</v>
      </c>
      <c r="G629" s="396">
        <v>13779908.460000001</v>
      </c>
      <c r="H629" s="396"/>
      <c r="I629" s="398">
        <v>1</v>
      </c>
      <c r="K629" s="402"/>
    </row>
    <row r="630" spans="2:11" x14ac:dyDescent="0.35">
      <c r="B630" s="396">
        <v>93</v>
      </c>
      <c r="C630" s="396" t="s">
        <v>63</v>
      </c>
      <c r="D630" s="396" t="s">
        <v>325</v>
      </c>
      <c r="E630" s="397" t="s">
        <v>333</v>
      </c>
      <c r="F630" s="396">
        <v>18934258.315000001</v>
      </c>
      <c r="G630" s="396">
        <v>18934258.315000001</v>
      </c>
      <c r="H630" s="396"/>
      <c r="I630" s="398">
        <v>2</v>
      </c>
      <c r="K630" s="402"/>
    </row>
    <row r="631" spans="2:11" x14ac:dyDescent="0.35">
      <c r="B631" s="396">
        <v>93</v>
      </c>
      <c r="C631" s="396" t="s">
        <v>63</v>
      </c>
      <c r="D631" s="396" t="s">
        <v>325</v>
      </c>
      <c r="E631" s="397" t="s">
        <v>533</v>
      </c>
      <c r="F631" s="396">
        <v>14099525.51</v>
      </c>
      <c r="G631" s="396">
        <v>14209525.51</v>
      </c>
      <c r="H631" s="396"/>
      <c r="I631" s="398">
        <v>1</v>
      </c>
      <c r="K631" s="402"/>
    </row>
    <row r="632" spans="2:11" x14ac:dyDescent="0.35">
      <c r="B632" s="396">
        <v>93</v>
      </c>
      <c r="C632" s="396" t="s">
        <v>63</v>
      </c>
      <c r="D632" s="396" t="s">
        <v>517</v>
      </c>
      <c r="E632" s="397" t="s">
        <v>521</v>
      </c>
      <c r="F632" s="396">
        <v>19171312.5</v>
      </c>
      <c r="G632" s="396">
        <v>19256312.5</v>
      </c>
      <c r="H632" s="396"/>
      <c r="I632" s="398">
        <v>1</v>
      </c>
      <c r="K632" s="402"/>
    </row>
    <row r="633" spans="2:11" x14ac:dyDescent="0.35">
      <c r="B633" s="396">
        <v>93</v>
      </c>
      <c r="C633" s="396" t="s">
        <v>64</v>
      </c>
      <c r="D633" s="396" t="s">
        <v>64</v>
      </c>
      <c r="E633" s="397" t="s">
        <v>430</v>
      </c>
      <c r="F633" s="396">
        <v>22793105.5</v>
      </c>
      <c r="G633" s="396">
        <v>22793105.5</v>
      </c>
      <c r="H633" s="396"/>
      <c r="I633" s="398">
        <v>2</v>
      </c>
      <c r="K633" s="402"/>
    </row>
    <row r="634" spans="2:11" x14ac:dyDescent="0.35">
      <c r="B634" s="396">
        <v>93</v>
      </c>
      <c r="C634" s="396" t="s">
        <v>64</v>
      </c>
      <c r="D634" s="396" t="s">
        <v>62</v>
      </c>
      <c r="E634" s="397" t="s">
        <v>62</v>
      </c>
      <c r="F634" s="396">
        <v>17744123.495000001</v>
      </c>
      <c r="G634" s="396">
        <v>17819362.495000001</v>
      </c>
      <c r="H634" s="396"/>
      <c r="I634" s="398">
        <v>2</v>
      </c>
      <c r="K634" s="402"/>
    </row>
    <row r="635" spans="2:11" x14ac:dyDescent="0.35">
      <c r="B635" s="396">
        <v>93</v>
      </c>
      <c r="C635" s="397" t="s">
        <v>64</v>
      </c>
      <c r="D635" s="397" t="s">
        <v>62</v>
      </c>
      <c r="E635" s="397" t="s">
        <v>439</v>
      </c>
      <c r="F635" s="396">
        <v>15726475.609999999</v>
      </c>
      <c r="G635" s="396">
        <v>15865000</v>
      </c>
      <c r="H635" s="396"/>
      <c r="I635" s="398">
        <v>1</v>
      </c>
      <c r="K635" s="402"/>
    </row>
    <row r="636" spans="2:11" x14ac:dyDescent="0.35">
      <c r="B636" s="396">
        <v>93</v>
      </c>
      <c r="C636" s="397" t="s">
        <v>64</v>
      </c>
      <c r="D636" s="397" t="s">
        <v>77</v>
      </c>
      <c r="E636" s="397" t="s">
        <v>348</v>
      </c>
      <c r="F636" s="396">
        <v>13808442.914999999</v>
      </c>
      <c r="G636" s="396">
        <v>13858442.914999999</v>
      </c>
      <c r="H636" s="396"/>
      <c r="I636" s="398">
        <v>2</v>
      </c>
      <c r="K636" s="402"/>
    </row>
    <row r="637" spans="2:11" x14ac:dyDescent="0.35">
      <c r="B637" s="396">
        <v>93</v>
      </c>
      <c r="C637" s="397" t="s">
        <v>92</v>
      </c>
      <c r="D637" s="397" t="s">
        <v>94</v>
      </c>
      <c r="E637" s="397" t="s">
        <v>98</v>
      </c>
      <c r="F637" s="396">
        <v>20928949</v>
      </c>
      <c r="G637" s="396">
        <v>20976610</v>
      </c>
      <c r="H637" s="396"/>
      <c r="I637" s="398">
        <v>2</v>
      </c>
      <c r="K637" s="402"/>
    </row>
    <row r="638" spans="2:11" x14ac:dyDescent="0.35">
      <c r="B638" s="396">
        <v>93</v>
      </c>
      <c r="C638" s="397" t="s">
        <v>92</v>
      </c>
      <c r="D638" s="397" t="s">
        <v>94</v>
      </c>
      <c r="E638" s="397" t="s">
        <v>295</v>
      </c>
      <c r="F638" s="396">
        <v>16384326.18</v>
      </c>
      <c r="G638" s="396">
        <v>16384326.18</v>
      </c>
      <c r="H638" s="396"/>
      <c r="I638" s="398">
        <v>1</v>
      </c>
      <c r="K638" s="402"/>
    </row>
    <row r="639" spans="2:11" x14ac:dyDescent="0.35">
      <c r="B639" s="396">
        <v>93</v>
      </c>
      <c r="C639" s="397" t="s">
        <v>92</v>
      </c>
      <c r="D639" s="397" t="s">
        <v>94</v>
      </c>
      <c r="E639" s="397" t="s">
        <v>66</v>
      </c>
      <c r="F639" s="396">
        <v>18555350</v>
      </c>
      <c r="G639" s="396">
        <v>18705350</v>
      </c>
      <c r="H639" s="396"/>
      <c r="I639" s="398">
        <v>1</v>
      </c>
      <c r="K639" s="402"/>
    </row>
    <row r="640" spans="2:11" x14ac:dyDescent="0.35">
      <c r="B640" s="396">
        <v>93</v>
      </c>
      <c r="C640" s="397" t="s">
        <v>92</v>
      </c>
      <c r="D640" s="397" t="s">
        <v>94</v>
      </c>
      <c r="E640" s="397" t="s">
        <v>67</v>
      </c>
      <c r="F640" s="396">
        <v>13764419.994999999</v>
      </c>
      <c r="G640" s="396">
        <v>13814419.994999999</v>
      </c>
      <c r="H640" s="396"/>
      <c r="I640" s="398">
        <v>2</v>
      </c>
      <c r="K640" s="402"/>
    </row>
    <row r="641" spans="2:11" x14ac:dyDescent="0.35">
      <c r="B641" s="396">
        <v>93</v>
      </c>
      <c r="C641" s="397" t="s">
        <v>92</v>
      </c>
      <c r="D641" s="397" t="s">
        <v>94</v>
      </c>
      <c r="E641" s="397" t="s">
        <v>296</v>
      </c>
      <c r="F641" s="396">
        <v>21598605.32</v>
      </c>
      <c r="G641" s="396">
        <v>21598605.32</v>
      </c>
      <c r="H641" s="396"/>
      <c r="I641" s="398">
        <v>1</v>
      </c>
      <c r="K641" s="402"/>
    </row>
    <row r="642" spans="2:11" x14ac:dyDescent="0.35">
      <c r="B642" s="396">
        <v>93</v>
      </c>
      <c r="C642" s="397" t="s">
        <v>92</v>
      </c>
      <c r="D642" s="397" t="s">
        <v>68</v>
      </c>
      <c r="E642" s="397" t="s">
        <v>393</v>
      </c>
      <c r="F642" s="396">
        <v>13206539.880000001</v>
      </c>
      <c r="G642" s="396">
        <v>13206539.880000001</v>
      </c>
      <c r="H642" s="396"/>
      <c r="I642" s="398">
        <v>1</v>
      </c>
      <c r="K642" s="402"/>
    </row>
    <row r="643" spans="2:11" x14ac:dyDescent="0.35">
      <c r="B643" s="396">
        <v>93</v>
      </c>
      <c r="C643" s="397" t="s">
        <v>92</v>
      </c>
      <c r="D643" s="397" t="s">
        <v>287</v>
      </c>
      <c r="E643" s="397" t="s">
        <v>395</v>
      </c>
      <c r="F643" s="396">
        <v>16963779.969999999</v>
      </c>
      <c r="G643" s="396">
        <v>17020422.190000001</v>
      </c>
      <c r="H643" s="396"/>
      <c r="I643" s="398">
        <v>1</v>
      </c>
      <c r="K643" s="402"/>
    </row>
    <row r="644" spans="2:11" x14ac:dyDescent="0.35">
      <c r="B644" s="396">
        <v>93</v>
      </c>
      <c r="C644" s="397" t="s">
        <v>92</v>
      </c>
      <c r="D644" s="397" t="s">
        <v>95</v>
      </c>
      <c r="E644" s="397" t="s">
        <v>95</v>
      </c>
      <c r="F644" s="396">
        <v>13173485.869999999</v>
      </c>
      <c r="G644" s="396">
        <v>13173485.869999999</v>
      </c>
      <c r="H644" s="396"/>
      <c r="I644" s="398">
        <v>1</v>
      </c>
      <c r="K644" s="402"/>
    </row>
    <row r="645" spans="2:11" x14ac:dyDescent="0.35">
      <c r="B645" s="396">
        <v>93</v>
      </c>
      <c r="C645" s="397" t="s">
        <v>92</v>
      </c>
      <c r="D645" s="397" t="s">
        <v>95</v>
      </c>
      <c r="E645" s="397" t="s">
        <v>396</v>
      </c>
      <c r="F645" s="396">
        <v>18110628.25</v>
      </c>
      <c r="G645" s="396">
        <v>18110628.25</v>
      </c>
      <c r="H645" s="396"/>
      <c r="I645" s="398">
        <v>1</v>
      </c>
      <c r="K645" s="402"/>
    </row>
    <row r="646" spans="2:11" x14ac:dyDescent="0.35">
      <c r="B646" s="396">
        <v>93</v>
      </c>
      <c r="C646" s="397" t="s">
        <v>92</v>
      </c>
      <c r="D646" s="397" t="s">
        <v>95</v>
      </c>
      <c r="E646" s="397" t="s">
        <v>303</v>
      </c>
      <c r="F646" s="396">
        <v>19869498.6366667</v>
      </c>
      <c r="G646" s="396">
        <v>19894498.6366667</v>
      </c>
      <c r="H646" s="396"/>
      <c r="I646" s="398">
        <v>3</v>
      </c>
      <c r="K646" s="402"/>
    </row>
    <row r="647" spans="2:11" x14ac:dyDescent="0.35">
      <c r="B647" s="396">
        <v>105</v>
      </c>
      <c r="C647" s="397" t="s">
        <v>11</v>
      </c>
      <c r="D647" s="397" t="s">
        <v>80</v>
      </c>
      <c r="E647" s="397" t="s">
        <v>360</v>
      </c>
      <c r="F647" s="396">
        <v>18088937.350000001</v>
      </c>
      <c r="G647" s="396">
        <v>18128819.280000001</v>
      </c>
      <c r="H647" s="396"/>
      <c r="I647" s="398">
        <v>1</v>
      </c>
    </row>
    <row r="648" spans="2:11" x14ac:dyDescent="0.35">
      <c r="B648" s="396">
        <v>116</v>
      </c>
      <c r="C648" s="397" t="s">
        <v>64</v>
      </c>
      <c r="D648" s="397" t="s">
        <v>64</v>
      </c>
      <c r="E648" s="397" t="s">
        <v>430</v>
      </c>
      <c r="F648" s="396">
        <v>12996049.02</v>
      </c>
      <c r="G648" s="396">
        <v>13114355.75</v>
      </c>
      <c r="H648" s="396"/>
      <c r="I648" s="398">
        <v>1</v>
      </c>
    </row>
    <row r="649" spans="2:11" x14ac:dyDescent="0.35">
      <c r="B649" s="396"/>
      <c r="C649" s="397"/>
      <c r="D649" s="397"/>
      <c r="E649" s="397"/>
      <c r="F649" s="396"/>
      <c r="G649" s="396"/>
      <c r="H649" s="396"/>
      <c r="I649" s="398"/>
    </row>
    <row r="650" spans="2:11" x14ac:dyDescent="0.35">
      <c r="B650" s="396"/>
      <c r="C650" s="397"/>
      <c r="D650" s="397"/>
      <c r="E650" s="397"/>
      <c r="F650" s="396"/>
      <c r="G650" s="396"/>
      <c r="H650" s="396"/>
      <c r="I650" s="398"/>
    </row>
    <row r="651" spans="2:11" x14ac:dyDescent="0.35">
      <c r="B651" s="396"/>
      <c r="C651" s="397"/>
      <c r="D651" s="397"/>
      <c r="E651" s="397"/>
      <c r="F651" s="396"/>
      <c r="G651" s="396"/>
      <c r="H651" s="396"/>
      <c r="I651" s="398"/>
    </row>
    <row r="652" spans="2:11" x14ac:dyDescent="0.35">
      <c r="B652" s="396"/>
      <c r="C652" s="397"/>
      <c r="D652" s="397"/>
      <c r="E652" s="397"/>
      <c r="F652" s="396"/>
      <c r="G652" s="396"/>
      <c r="H652" s="396"/>
      <c r="I652" s="398"/>
    </row>
    <row r="653" spans="2:11" x14ac:dyDescent="0.35">
      <c r="B653" s="396"/>
      <c r="C653" s="397"/>
      <c r="D653" s="397"/>
      <c r="E653" s="397"/>
      <c r="F653" s="396"/>
      <c r="G653" s="396"/>
      <c r="H653" s="396"/>
      <c r="I653" s="398"/>
    </row>
    <row r="654" spans="2:11" x14ac:dyDescent="0.35">
      <c r="B654" s="396"/>
      <c r="C654" s="397"/>
      <c r="D654" s="397"/>
      <c r="E654" s="397"/>
      <c r="F654" s="396"/>
      <c r="G654" s="396"/>
      <c r="H654" s="396"/>
      <c r="I654" s="398"/>
    </row>
    <row r="655" spans="2:11" x14ac:dyDescent="0.35">
      <c r="B655" s="396"/>
      <c r="C655" s="397"/>
      <c r="D655" s="397"/>
      <c r="E655" s="397"/>
      <c r="F655" s="396"/>
      <c r="G655" s="396"/>
      <c r="H655" s="396"/>
      <c r="I655" s="398"/>
    </row>
    <row r="656" spans="2:11" x14ac:dyDescent="0.35">
      <c r="B656" s="396"/>
      <c r="C656" s="397"/>
      <c r="D656" s="397"/>
      <c r="E656" s="397"/>
      <c r="F656" s="396"/>
      <c r="G656" s="396"/>
      <c r="H656" s="396"/>
      <c r="I656" s="398"/>
    </row>
    <row r="657" spans="2:9" x14ac:dyDescent="0.35">
      <c r="B657" s="396"/>
      <c r="C657" s="397"/>
      <c r="D657" s="397"/>
      <c r="E657" s="397"/>
      <c r="F657" s="396"/>
      <c r="G657" s="396"/>
      <c r="H657" s="396"/>
      <c r="I657" s="398"/>
    </row>
    <row r="658" spans="2:9" x14ac:dyDescent="0.35">
      <c r="B658" s="396"/>
      <c r="C658" s="397"/>
      <c r="D658" s="397"/>
      <c r="E658" s="397"/>
      <c r="F658" s="396"/>
      <c r="G658" s="396"/>
      <c r="H658" s="396"/>
      <c r="I658" s="398"/>
    </row>
    <row r="659" spans="2:9" x14ac:dyDescent="0.35">
      <c r="B659" s="396"/>
      <c r="C659" s="397"/>
      <c r="D659" s="397"/>
      <c r="E659" s="397"/>
      <c r="F659" s="396"/>
      <c r="G659" s="396"/>
      <c r="H659" s="396"/>
      <c r="I659" s="398"/>
    </row>
    <row r="660" spans="2:9" x14ac:dyDescent="0.35">
      <c r="B660" s="396"/>
      <c r="C660" s="397"/>
      <c r="D660" s="397"/>
      <c r="E660" s="397"/>
      <c r="F660" s="396"/>
      <c r="G660" s="396"/>
      <c r="H660" s="396"/>
      <c r="I660" s="398"/>
    </row>
    <row r="661" spans="2:9" x14ac:dyDescent="0.35">
      <c r="B661" s="396"/>
      <c r="C661" s="397"/>
      <c r="D661" s="397"/>
      <c r="E661" s="397"/>
      <c r="F661" s="396"/>
      <c r="G661" s="396"/>
      <c r="H661" s="396"/>
      <c r="I661" s="398"/>
    </row>
    <row r="662" spans="2:9" x14ac:dyDescent="0.35">
      <c r="B662" s="396"/>
      <c r="C662" s="397"/>
      <c r="D662" s="397"/>
      <c r="E662" s="397"/>
      <c r="F662" s="396"/>
      <c r="G662" s="396"/>
      <c r="H662" s="396"/>
      <c r="I662" s="398"/>
    </row>
    <row r="663" spans="2:9" x14ac:dyDescent="0.35">
      <c r="B663" s="396"/>
      <c r="C663" s="397"/>
      <c r="D663" s="397"/>
      <c r="E663" s="397"/>
      <c r="F663" s="396"/>
      <c r="G663" s="396"/>
      <c r="H663" s="396"/>
      <c r="I663" s="398"/>
    </row>
    <row r="664" spans="2:9" x14ac:dyDescent="0.35">
      <c r="B664" s="396"/>
      <c r="C664" s="397"/>
      <c r="D664" s="397"/>
      <c r="E664" s="397"/>
      <c r="F664" s="396"/>
      <c r="G664" s="396"/>
      <c r="H664" s="396"/>
      <c r="I664" s="398"/>
    </row>
    <row r="665" spans="2:9" x14ac:dyDescent="0.35">
      <c r="B665" s="396"/>
      <c r="C665" s="397"/>
      <c r="D665" s="397"/>
      <c r="E665" s="397"/>
      <c r="F665" s="396"/>
      <c r="G665" s="396"/>
      <c r="H665" s="396"/>
      <c r="I665" s="398"/>
    </row>
    <row r="666" spans="2:9" x14ac:dyDescent="0.35">
      <c r="B666" s="396"/>
      <c r="C666" s="397"/>
      <c r="D666" s="397"/>
      <c r="E666" s="397"/>
      <c r="F666" s="396"/>
      <c r="G666" s="396"/>
      <c r="H666" s="396"/>
      <c r="I666" s="398"/>
    </row>
    <row r="667" spans="2:9" x14ac:dyDescent="0.35">
      <c r="B667" s="396"/>
      <c r="C667" s="397"/>
      <c r="D667" s="397"/>
      <c r="E667" s="397"/>
      <c r="F667" s="396"/>
      <c r="G667" s="396"/>
      <c r="H667" s="396"/>
      <c r="I667" s="398"/>
    </row>
    <row r="668" spans="2:9" x14ac:dyDescent="0.35">
      <c r="B668" s="396"/>
      <c r="C668" s="397"/>
      <c r="D668" s="397"/>
      <c r="E668" s="397"/>
      <c r="F668" s="396"/>
      <c r="G668" s="396"/>
      <c r="H668" s="396"/>
      <c r="I668" s="398"/>
    </row>
    <row r="669" spans="2:9" x14ac:dyDescent="0.35">
      <c r="B669" s="396"/>
      <c r="C669" s="397"/>
      <c r="D669" s="397"/>
      <c r="E669" s="397"/>
      <c r="F669" s="396"/>
      <c r="G669" s="396"/>
      <c r="H669" s="396"/>
      <c r="I669" s="398"/>
    </row>
    <row r="670" spans="2:9" x14ac:dyDescent="0.35">
      <c r="B670" s="396"/>
      <c r="C670" s="397"/>
      <c r="D670" s="397"/>
      <c r="E670" s="397"/>
      <c r="F670" s="396"/>
      <c r="G670" s="396"/>
      <c r="H670" s="396"/>
      <c r="I670" s="398"/>
    </row>
    <row r="671" spans="2:9" x14ac:dyDescent="0.35">
      <c r="B671" s="396"/>
      <c r="C671" s="397"/>
      <c r="D671" s="397"/>
      <c r="E671" s="397"/>
      <c r="F671" s="396"/>
      <c r="G671" s="396"/>
      <c r="H671" s="396"/>
      <c r="I671" s="398"/>
    </row>
    <row r="672" spans="2:9" x14ac:dyDescent="0.35">
      <c r="B672" s="396"/>
      <c r="C672" s="397"/>
      <c r="D672" s="397"/>
      <c r="E672" s="397"/>
      <c r="F672" s="396"/>
      <c r="G672" s="396"/>
      <c r="H672" s="396"/>
      <c r="I672" s="398"/>
    </row>
    <row r="673" spans="2:9" x14ac:dyDescent="0.35">
      <c r="B673" s="396"/>
      <c r="C673" s="397"/>
      <c r="D673" s="397"/>
      <c r="E673" s="397"/>
      <c r="F673" s="396"/>
      <c r="G673" s="396"/>
      <c r="H673" s="396"/>
      <c r="I673" s="398"/>
    </row>
    <row r="674" spans="2:9" x14ac:dyDescent="0.35">
      <c r="B674" s="396"/>
      <c r="C674" s="397"/>
      <c r="D674" s="397"/>
      <c r="E674" s="397"/>
      <c r="F674" s="396"/>
      <c r="G674" s="396"/>
      <c r="H674" s="396"/>
      <c r="I674" s="398"/>
    </row>
    <row r="675" spans="2:9" x14ac:dyDescent="0.35">
      <c r="B675" s="396"/>
      <c r="C675" s="397"/>
      <c r="D675" s="397"/>
      <c r="E675" s="397"/>
      <c r="F675" s="396"/>
      <c r="G675" s="396"/>
      <c r="H675" s="396"/>
      <c r="I675" s="398"/>
    </row>
    <row r="676" spans="2:9" x14ac:dyDescent="0.35">
      <c r="B676" s="396"/>
      <c r="C676" s="397"/>
      <c r="D676" s="397"/>
      <c r="E676" s="397"/>
      <c r="F676" s="396"/>
      <c r="G676" s="396"/>
      <c r="H676" s="396"/>
      <c r="I676" s="398"/>
    </row>
    <row r="677" spans="2:9" x14ac:dyDescent="0.35">
      <c r="B677" s="396"/>
      <c r="C677" s="397"/>
      <c r="D677" s="397"/>
      <c r="E677" s="397"/>
      <c r="F677" s="396"/>
      <c r="G677" s="396"/>
      <c r="H677" s="396"/>
      <c r="I677" s="398"/>
    </row>
    <row r="678" spans="2:9" x14ac:dyDescent="0.35">
      <c r="B678" s="396"/>
      <c r="C678" s="397"/>
      <c r="D678" s="397"/>
      <c r="E678" s="397"/>
      <c r="F678" s="396"/>
      <c r="G678" s="396"/>
      <c r="H678" s="396"/>
      <c r="I678" s="398"/>
    </row>
    <row r="679" spans="2:9" x14ac:dyDescent="0.35">
      <c r="B679" s="396"/>
      <c r="C679" s="397"/>
      <c r="D679" s="397"/>
      <c r="E679" s="397"/>
      <c r="F679" s="396"/>
      <c r="G679" s="396"/>
      <c r="H679" s="396"/>
      <c r="I679" s="398"/>
    </row>
    <row r="680" spans="2:9" x14ac:dyDescent="0.35">
      <c r="B680" s="396"/>
      <c r="C680" s="397"/>
      <c r="D680" s="397"/>
      <c r="E680" s="397"/>
      <c r="F680" s="396"/>
      <c r="G680" s="396"/>
      <c r="H680" s="396"/>
      <c r="I680" s="398"/>
    </row>
    <row r="681" spans="2:9" x14ac:dyDescent="0.35">
      <c r="B681" s="396"/>
      <c r="C681" s="397"/>
      <c r="D681" s="397"/>
      <c r="E681" s="397"/>
      <c r="F681" s="396"/>
      <c r="G681" s="396"/>
      <c r="H681" s="396"/>
      <c r="I681" s="398"/>
    </row>
    <row r="682" spans="2:9" x14ac:dyDescent="0.35">
      <c r="B682" s="396"/>
      <c r="C682" s="397"/>
      <c r="D682" s="397"/>
      <c r="E682" s="397"/>
      <c r="F682" s="396"/>
      <c r="G682" s="396"/>
      <c r="H682" s="396"/>
      <c r="I682" s="398"/>
    </row>
    <row r="683" spans="2:9" x14ac:dyDescent="0.35">
      <c r="B683" s="396"/>
      <c r="C683" s="397"/>
      <c r="D683" s="397"/>
      <c r="E683" s="397"/>
      <c r="F683" s="396"/>
      <c r="G683" s="396"/>
      <c r="H683" s="396"/>
      <c r="I683" s="398"/>
    </row>
    <row r="684" spans="2:9" x14ac:dyDescent="0.35">
      <c r="B684" s="396"/>
      <c r="C684" s="397"/>
      <c r="D684" s="397"/>
      <c r="E684" s="397"/>
      <c r="F684" s="396"/>
      <c r="G684" s="396"/>
      <c r="H684" s="396"/>
      <c r="I684" s="398"/>
    </row>
    <row r="685" spans="2:9" x14ac:dyDescent="0.35">
      <c r="B685" s="396"/>
      <c r="C685" s="397"/>
      <c r="D685" s="397"/>
      <c r="E685" s="397"/>
      <c r="F685" s="396"/>
      <c r="G685" s="396"/>
      <c r="H685" s="396"/>
      <c r="I685" s="398"/>
    </row>
    <row r="686" spans="2:9" x14ac:dyDescent="0.35">
      <c r="B686" s="396"/>
      <c r="C686" s="397"/>
      <c r="D686" s="397"/>
      <c r="E686" s="397"/>
      <c r="F686" s="396"/>
      <c r="G686" s="396"/>
      <c r="H686" s="396"/>
      <c r="I686" s="398"/>
    </row>
    <row r="687" spans="2:9" x14ac:dyDescent="0.35">
      <c r="B687" s="396"/>
      <c r="C687" s="397"/>
      <c r="D687" s="397"/>
      <c r="E687" s="397"/>
      <c r="F687" s="396"/>
      <c r="G687" s="396"/>
      <c r="H687" s="396"/>
      <c r="I687" s="398"/>
    </row>
    <row r="688" spans="2:9" x14ac:dyDescent="0.35">
      <c r="B688" s="396"/>
      <c r="C688" s="397"/>
      <c r="D688" s="397"/>
      <c r="E688" s="397"/>
      <c r="F688" s="396"/>
      <c r="G688" s="396"/>
      <c r="H688" s="396"/>
      <c r="I688" s="398"/>
    </row>
    <row r="689" spans="2:9" x14ac:dyDescent="0.35">
      <c r="B689" s="396"/>
      <c r="C689" s="397"/>
      <c r="D689" s="397"/>
      <c r="E689" s="397"/>
      <c r="F689" s="396"/>
      <c r="G689" s="396"/>
      <c r="H689" s="396"/>
      <c r="I689" s="398"/>
    </row>
    <row r="690" spans="2:9" x14ac:dyDescent="0.35">
      <c r="B690" s="396"/>
      <c r="C690" s="397"/>
      <c r="D690" s="397"/>
      <c r="E690" s="397"/>
      <c r="F690" s="396"/>
      <c r="G690" s="396"/>
      <c r="H690" s="396"/>
      <c r="I690" s="398"/>
    </row>
    <row r="691" spans="2:9" x14ac:dyDescent="0.35">
      <c r="B691" s="396"/>
      <c r="C691" s="397"/>
      <c r="D691" s="397"/>
      <c r="E691" s="397"/>
      <c r="F691" s="396"/>
      <c r="G691" s="396"/>
      <c r="H691" s="396"/>
      <c r="I691" s="398"/>
    </row>
    <row r="692" spans="2:9" x14ac:dyDescent="0.35">
      <c r="B692" s="396"/>
      <c r="C692" s="397"/>
      <c r="D692" s="397"/>
      <c r="E692" s="397"/>
      <c r="F692" s="396"/>
      <c r="G692" s="396"/>
      <c r="H692" s="396"/>
      <c r="I692" s="398"/>
    </row>
    <row r="693" spans="2:9" x14ac:dyDescent="0.35">
      <c r="B693" s="396"/>
      <c r="C693" s="397"/>
      <c r="D693" s="397"/>
      <c r="E693" s="397"/>
      <c r="F693" s="396"/>
      <c r="G693" s="396"/>
      <c r="H693" s="396"/>
      <c r="I693" s="398"/>
    </row>
    <row r="694" spans="2:9" x14ac:dyDescent="0.35">
      <c r="B694" s="396"/>
      <c r="C694" s="397"/>
      <c r="D694" s="397"/>
      <c r="E694" s="397"/>
      <c r="F694" s="396"/>
      <c r="G694" s="396"/>
      <c r="H694" s="396"/>
      <c r="I694" s="398"/>
    </row>
    <row r="695" spans="2:9" x14ac:dyDescent="0.35">
      <c r="B695" s="396"/>
      <c r="C695" s="397"/>
      <c r="D695" s="397"/>
      <c r="E695" s="397"/>
      <c r="F695" s="396"/>
      <c r="G695" s="396"/>
      <c r="H695" s="396"/>
      <c r="I695" s="398"/>
    </row>
    <row r="696" spans="2:9" x14ac:dyDescent="0.35">
      <c r="B696" s="396"/>
      <c r="C696" s="397"/>
      <c r="D696" s="397"/>
      <c r="E696" s="397"/>
      <c r="F696" s="396"/>
      <c r="G696" s="396"/>
      <c r="H696" s="396"/>
      <c r="I696" s="398"/>
    </row>
    <row r="697" spans="2:9" x14ac:dyDescent="0.35">
      <c r="B697" s="396"/>
      <c r="C697" s="397"/>
      <c r="D697" s="397"/>
      <c r="E697" s="397"/>
      <c r="F697" s="396"/>
      <c r="G697" s="396"/>
      <c r="H697" s="396"/>
      <c r="I697" s="398"/>
    </row>
    <row r="698" spans="2:9" x14ac:dyDescent="0.35">
      <c r="B698" s="396"/>
      <c r="C698" s="397"/>
      <c r="D698" s="397"/>
      <c r="E698" s="397"/>
      <c r="F698" s="396"/>
      <c r="G698" s="396"/>
      <c r="H698" s="396"/>
      <c r="I698" s="398"/>
    </row>
    <row r="699" spans="2:9" x14ac:dyDescent="0.35">
      <c r="B699" s="396"/>
      <c r="C699" s="397"/>
      <c r="D699" s="397"/>
      <c r="E699" s="397"/>
      <c r="F699" s="396"/>
      <c r="G699" s="396"/>
      <c r="H699" s="396"/>
      <c r="I699" s="398"/>
    </row>
    <row r="700" spans="2:9" x14ac:dyDescent="0.35">
      <c r="B700" s="396"/>
      <c r="C700" s="397"/>
      <c r="D700" s="397"/>
      <c r="E700" s="397"/>
      <c r="F700" s="396"/>
      <c r="G700" s="396"/>
      <c r="H700" s="396"/>
      <c r="I700" s="398"/>
    </row>
    <row r="701" spans="2:9" x14ac:dyDescent="0.35">
      <c r="B701" s="396"/>
      <c r="C701" s="397"/>
      <c r="D701" s="397"/>
      <c r="E701" s="397"/>
      <c r="F701" s="396"/>
      <c r="G701" s="396"/>
      <c r="H701" s="396"/>
      <c r="I701" s="398"/>
    </row>
    <row r="702" spans="2:9" x14ac:dyDescent="0.35">
      <c r="B702" s="396"/>
      <c r="C702" s="397"/>
      <c r="D702" s="397"/>
      <c r="E702" s="397"/>
      <c r="F702" s="396"/>
      <c r="G702" s="396"/>
      <c r="H702" s="396"/>
      <c r="I702" s="398"/>
    </row>
    <row r="703" spans="2:9" x14ac:dyDescent="0.35">
      <c r="B703" s="396"/>
      <c r="C703" s="397"/>
      <c r="D703" s="397"/>
      <c r="E703" s="397"/>
      <c r="F703" s="396"/>
      <c r="G703" s="396"/>
      <c r="H703" s="396"/>
      <c r="I703" s="398"/>
    </row>
    <row r="704" spans="2:9" x14ac:dyDescent="0.35">
      <c r="B704" s="396"/>
      <c r="C704" s="397"/>
      <c r="D704" s="397"/>
      <c r="E704" s="397"/>
      <c r="F704" s="396"/>
      <c r="G704" s="396"/>
      <c r="H704" s="396"/>
      <c r="I704" s="398"/>
    </row>
    <row r="705" spans="2:9" x14ac:dyDescent="0.35">
      <c r="B705" s="396"/>
      <c r="C705" s="397"/>
      <c r="D705" s="397"/>
      <c r="E705" s="397"/>
      <c r="F705" s="396"/>
      <c r="G705" s="396"/>
      <c r="H705" s="396"/>
      <c r="I705" s="398"/>
    </row>
    <row r="706" spans="2:9" x14ac:dyDescent="0.35">
      <c r="B706" s="396"/>
      <c r="C706" s="397"/>
      <c r="D706" s="397"/>
      <c r="E706" s="397"/>
      <c r="F706" s="396"/>
      <c r="G706" s="396"/>
      <c r="H706" s="396"/>
      <c r="I706" s="398"/>
    </row>
    <row r="707" spans="2:9" x14ac:dyDescent="0.35">
      <c r="B707" s="396"/>
      <c r="C707" s="397"/>
      <c r="D707" s="397"/>
      <c r="E707" s="397"/>
      <c r="F707" s="396"/>
      <c r="G707" s="396"/>
      <c r="H707" s="396"/>
      <c r="I707" s="398"/>
    </row>
    <row r="708" spans="2:9" x14ac:dyDescent="0.35">
      <c r="B708" s="396"/>
      <c r="C708" s="397"/>
      <c r="D708" s="397"/>
      <c r="E708" s="397"/>
      <c r="F708" s="396"/>
      <c r="G708" s="396"/>
      <c r="H708" s="396"/>
      <c r="I708" s="398"/>
    </row>
    <row r="709" spans="2:9" x14ac:dyDescent="0.35">
      <c r="B709" s="396"/>
      <c r="C709" s="397"/>
      <c r="D709" s="397"/>
      <c r="E709" s="397"/>
      <c r="F709" s="396"/>
      <c r="G709" s="396"/>
      <c r="H709" s="396"/>
      <c r="I709" s="398"/>
    </row>
    <row r="710" spans="2:9" x14ac:dyDescent="0.35">
      <c r="B710" s="396"/>
      <c r="C710" s="397"/>
      <c r="D710" s="397"/>
      <c r="E710" s="397"/>
      <c r="F710" s="396"/>
      <c r="G710" s="396"/>
      <c r="H710" s="396"/>
      <c r="I710" s="398"/>
    </row>
    <row r="711" spans="2:9" x14ac:dyDescent="0.35">
      <c r="B711" s="396"/>
      <c r="C711" s="397"/>
      <c r="D711" s="397"/>
      <c r="E711" s="397"/>
      <c r="F711" s="396"/>
      <c r="G711" s="396"/>
      <c r="H711" s="396"/>
      <c r="I711" s="398"/>
    </row>
    <row r="712" spans="2:9" x14ac:dyDescent="0.35">
      <c r="B712" s="396"/>
      <c r="C712" s="397"/>
      <c r="D712" s="397"/>
      <c r="E712" s="397"/>
      <c r="F712" s="396"/>
      <c r="G712" s="396"/>
      <c r="H712" s="396"/>
      <c r="I712" s="398"/>
    </row>
    <row r="713" spans="2:9" x14ac:dyDescent="0.35">
      <c r="B713" s="396"/>
      <c r="C713" s="397"/>
      <c r="D713" s="397"/>
      <c r="E713" s="397"/>
      <c r="F713" s="396"/>
      <c r="G713" s="396"/>
      <c r="H713" s="396"/>
      <c r="I713" s="398"/>
    </row>
    <row r="714" spans="2:9" x14ac:dyDescent="0.35">
      <c r="B714" s="396"/>
      <c r="C714" s="397"/>
      <c r="D714" s="397"/>
      <c r="E714" s="397"/>
      <c r="F714" s="396"/>
      <c r="G714" s="396"/>
      <c r="H714" s="396"/>
      <c r="I714" s="398"/>
    </row>
    <row r="715" spans="2:9" x14ac:dyDescent="0.35">
      <c r="B715" s="396"/>
      <c r="C715" s="397"/>
      <c r="D715" s="397"/>
      <c r="E715" s="397"/>
      <c r="F715" s="396"/>
      <c r="G715" s="396"/>
      <c r="H715" s="396"/>
      <c r="I715" s="398"/>
    </row>
    <row r="716" spans="2:9" x14ac:dyDescent="0.35">
      <c r="B716" s="396"/>
      <c r="C716" s="397"/>
      <c r="D716" s="397"/>
      <c r="E716" s="397"/>
      <c r="F716" s="396"/>
      <c r="G716" s="396"/>
      <c r="H716" s="396"/>
      <c r="I716" s="398"/>
    </row>
    <row r="717" spans="2:9" x14ac:dyDescent="0.35">
      <c r="B717" s="396"/>
      <c r="C717" s="397"/>
      <c r="D717" s="397"/>
      <c r="E717" s="397"/>
      <c r="F717" s="396"/>
      <c r="G717" s="396"/>
      <c r="H717" s="396"/>
      <c r="I717" s="398"/>
    </row>
    <row r="718" spans="2:9" x14ac:dyDescent="0.35">
      <c r="B718" s="396"/>
      <c r="C718" s="397"/>
      <c r="D718" s="397"/>
      <c r="E718" s="397"/>
      <c r="F718" s="396"/>
      <c r="G718" s="396"/>
      <c r="H718" s="396"/>
      <c r="I718" s="398"/>
    </row>
    <row r="719" spans="2:9" x14ac:dyDescent="0.35">
      <c r="B719" s="396"/>
      <c r="C719" s="397"/>
      <c r="D719" s="397"/>
      <c r="E719" s="397"/>
      <c r="F719" s="396"/>
      <c r="G719" s="396"/>
      <c r="H719" s="396"/>
      <c r="I719" s="398"/>
    </row>
    <row r="720" spans="2:9" x14ac:dyDescent="0.35">
      <c r="B720" s="396"/>
      <c r="C720" s="397"/>
      <c r="D720" s="397"/>
      <c r="E720" s="397"/>
      <c r="F720" s="396"/>
      <c r="G720" s="396"/>
      <c r="H720" s="396"/>
      <c r="I720" s="398"/>
    </row>
    <row r="721" spans="2:9" x14ac:dyDescent="0.35">
      <c r="B721" s="396"/>
      <c r="C721" s="397"/>
      <c r="D721" s="397"/>
      <c r="E721" s="397"/>
      <c r="F721" s="396"/>
      <c r="G721" s="396"/>
      <c r="H721" s="396"/>
      <c r="I721" s="398"/>
    </row>
    <row r="722" spans="2:9" x14ac:dyDescent="0.35">
      <c r="B722" s="396"/>
      <c r="C722" s="397"/>
      <c r="D722" s="397"/>
      <c r="E722" s="397"/>
      <c r="F722" s="396"/>
      <c r="G722" s="396"/>
      <c r="H722" s="396"/>
      <c r="I722" s="398"/>
    </row>
    <row r="723" spans="2:9" x14ac:dyDescent="0.35">
      <c r="B723" s="396"/>
      <c r="C723" s="397"/>
      <c r="D723" s="397"/>
      <c r="E723" s="397"/>
      <c r="F723" s="396"/>
      <c r="G723" s="396"/>
      <c r="H723" s="396"/>
      <c r="I723" s="398"/>
    </row>
    <row r="724" spans="2:9" x14ac:dyDescent="0.35">
      <c r="B724" s="396"/>
      <c r="C724" s="397"/>
      <c r="D724" s="397"/>
      <c r="E724" s="397"/>
      <c r="F724" s="396"/>
      <c r="G724" s="396"/>
      <c r="H724" s="396"/>
      <c r="I724" s="398"/>
    </row>
    <row r="725" spans="2:9" x14ac:dyDescent="0.35">
      <c r="B725" s="396"/>
      <c r="C725" s="397"/>
      <c r="D725" s="397"/>
      <c r="E725" s="397"/>
      <c r="F725" s="396"/>
      <c r="G725" s="396"/>
      <c r="H725" s="396"/>
      <c r="I725" s="398"/>
    </row>
    <row r="726" spans="2:9" x14ac:dyDescent="0.35">
      <c r="B726" s="396"/>
      <c r="C726" s="397"/>
      <c r="D726" s="397"/>
      <c r="E726" s="397"/>
      <c r="F726" s="396"/>
      <c r="G726" s="396"/>
      <c r="H726" s="396"/>
      <c r="I726" s="398"/>
    </row>
    <row r="727" spans="2:9" x14ac:dyDescent="0.35">
      <c r="B727" s="396"/>
      <c r="C727" s="397"/>
      <c r="D727" s="397"/>
      <c r="E727" s="397"/>
      <c r="F727" s="396"/>
      <c r="G727" s="396"/>
      <c r="H727" s="396"/>
      <c r="I727" s="398"/>
    </row>
    <row r="728" spans="2:9" x14ac:dyDescent="0.35">
      <c r="B728" s="396"/>
      <c r="C728" s="397"/>
      <c r="D728" s="397"/>
      <c r="E728" s="397"/>
      <c r="F728" s="396"/>
      <c r="G728" s="396"/>
      <c r="H728" s="396"/>
      <c r="I728" s="398"/>
    </row>
    <row r="729" spans="2:9" x14ac:dyDescent="0.35">
      <c r="B729" s="396"/>
      <c r="C729" s="397"/>
      <c r="D729" s="397"/>
      <c r="E729" s="397"/>
      <c r="F729" s="396"/>
      <c r="G729" s="396"/>
      <c r="H729" s="396"/>
      <c r="I729" s="398"/>
    </row>
    <row r="730" spans="2:9" x14ac:dyDescent="0.35">
      <c r="B730" s="396"/>
      <c r="C730" s="397"/>
      <c r="D730" s="397"/>
      <c r="E730" s="397"/>
      <c r="F730" s="396"/>
      <c r="G730" s="396"/>
      <c r="H730" s="396"/>
      <c r="I730" s="398"/>
    </row>
    <row r="731" spans="2:9" x14ac:dyDescent="0.35">
      <c r="B731" s="396"/>
      <c r="C731" s="397"/>
      <c r="D731" s="397"/>
      <c r="E731" s="397"/>
      <c r="F731" s="396"/>
      <c r="G731" s="396"/>
      <c r="H731" s="396"/>
      <c r="I731" s="398"/>
    </row>
    <row r="732" spans="2:9" x14ac:dyDescent="0.35">
      <c r="B732" s="396"/>
      <c r="C732" s="397"/>
      <c r="D732" s="397"/>
      <c r="E732" s="397"/>
      <c r="F732" s="396"/>
      <c r="G732" s="396"/>
      <c r="H732" s="396"/>
      <c r="I732" s="398"/>
    </row>
    <row r="733" spans="2:9" x14ac:dyDescent="0.35">
      <c r="B733" s="396"/>
      <c r="C733" s="397"/>
      <c r="D733" s="397"/>
      <c r="E733" s="397"/>
      <c r="F733" s="396"/>
      <c r="G733" s="396"/>
      <c r="H733" s="396"/>
      <c r="I733" s="398"/>
    </row>
    <row r="734" spans="2:9" x14ac:dyDescent="0.35">
      <c r="B734" s="396"/>
      <c r="C734" s="397"/>
      <c r="D734" s="397"/>
      <c r="E734" s="397"/>
      <c r="F734" s="396"/>
      <c r="G734" s="396"/>
      <c r="H734" s="396"/>
      <c r="I734" s="398"/>
    </row>
    <row r="735" spans="2:9" x14ac:dyDescent="0.35">
      <c r="B735" s="396"/>
      <c r="C735" s="397"/>
      <c r="D735" s="397"/>
      <c r="E735" s="397"/>
      <c r="F735" s="396"/>
      <c r="G735" s="396"/>
      <c r="H735" s="396"/>
      <c r="I735" s="398"/>
    </row>
    <row r="736" spans="2:9" x14ac:dyDescent="0.35">
      <c r="B736" s="396"/>
      <c r="C736" s="397"/>
      <c r="D736" s="397"/>
      <c r="E736" s="397"/>
      <c r="F736" s="396"/>
      <c r="G736" s="396"/>
      <c r="H736" s="396"/>
      <c r="I736" s="398"/>
    </row>
    <row r="737" spans="2:9" x14ac:dyDescent="0.35">
      <c r="B737" s="396"/>
      <c r="C737" s="397"/>
      <c r="D737" s="397"/>
      <c r="E737" s="397"/>
      <c r="F737" s="396"/>
      <c r="G737" s="396"/>
      <c r="H737" s="396"/>
      <c r="I737" s="398"/>
    </row>
    <row r="738" spans="2:9" x14ac:dyDescent="0.35">
      <c r="B738" s="396"/>
      <c r="C738" s="397"/>
      <c r="D738" s="397"/>
      <c r="E738" s="397"/>
      <c r="F738" s="396"/>
      <c r="G738" s="396"/>
      <c r="H738" s="396"/>
      <c r="I738" s="398"/>
    </row>
    <row r="739" spans="2:9" x14ac:dyDescent="0.35">
      <c r="B739" s="396"/>
      <c r="C739" s="397"/>
      <c r="D739" s="397"/>
      <c r="E739" s="397"/>
      <c r="F739" s="396"/>
      <c r="G739" s="396"/>
      <c r="H739" s="396"/>
      <c r="I739" s="398"/>
    </row>
    <row r="740" spans="2:9" x14ac:dyDescent="0.35">
      <c r="B740" s="396"/>
      <c r="C740" s="397"/>
      <c r="D740" s="397"/>
      <c r="E740" s="397"/>
      <c r="F740" s="396"/>
      <c r="G740" s="396"/>
      <c r="H740" s="396"/>
      <c r="I740" s="398"/>
    </row>
    <row r="741" spans="2:9" x14ac:dyDescent="0.35">
      <c r="B741" s="396"/>
      <c r="C741" s="397"/>
      <c r="D741" s="397"/>
      <c r="E741" s="397"/>
      <c r="F741" s="396"/>
      <c r="G741" s="396"/>
      <c r="H741" s="396"/>
      <c r="I741" s="398"/>
    </row>
    <row r="742" spans="2:9" x14ac:dyDescent="0.35">
      <c r="B742" s="396"/>
      <c r="C742" s="397"/>
      <c r="D742" s="397"/>
      <c r="E742" s="397"/>
      <c r="F742" s="396"/>
      <c r="G742" s="396"/>
      <c r="H742" s="396"/>
      <c r="I742" s="398"/>
    </row>
    <row r="743" spans="2:9" x14ac:dyDescent="0.35">
      <c r="B743" s="396"/>
      <c r="C743" s="397"/>
      <c r="D743" s="397"/>
      <c r="E743" s="397"/>
      <c r="F743" s="396"/>
      <c r="G743" s="396"/>
      <c r="H743" s="396"/>
      <c r="I743" s="398"/>
    </row>
    <row r="744" spans="2:9" x14ac:dyDescent="0.35">
      <c r="B744" s="396"/>
      <c r="C744" s="397"/>
      <c r="D744" s="397"/>
      <c r="E744" s="397"/>
      <c r="F744" s="396"/>
      <c r="G744" s="396"/>
      <c r="H744" s="396"/>
      <c r="I744" s="398"/>
    </row>
    <row r="745" spans="2:9" x14ac:dyDescent="0.35">
      <c r="B745" s="396"/>
      <c r="C745" s="397"/>
      <c r="D745" s="397"/>
      <c r="E745" s="397"/>
      <c r="F745" s="396"/>
      <c r="G745" s="396"/>
      <c r="H745" s="396"/>
      <c r="I745" s="398"/>
    </row>
    <row r="746" spans="2:9" x14ac:dyDescent="0.35">
      <c r="B746" s="396"/>
      <c r="C746" s="397"/>
      <c r="D746" s="397"/>
      <c r="E746" s="397"/>
      <c r="F746" s="396"/>
      <c r="G746" s="396"/>
      <c r="H746" s="396"/>
      <c r="I746" s="398"/>
    </row>
    <row r="747" spans="2:9" x14ac:dyDescent="0.35">
      <c r="B747" s="396"/>
      <c r="C747" s="397"/>
      <c r="D747" s="397"/>
      <c r="E747" s="397"/>
      <c r="F747" s="396"/>
      <c r="G747" s="396"/>
      <c r="H747" s="396"/>
      <c r="I747" s="398"/>
    </row>
    <row r="748" spans="2:9" x14ac:dyDescent="0.35">
      <c r="B748" s="396"/>
      <c r="C748" s="397"/>
      <c r="D748" s="397"/>
      <c r="E748" s="397"/>
      <c r="F748" s="396"/>
      <c r="G748" s="396"/>
      <c r="H748" s="396"/>
      <c r="I748" s="398"/>
    </row>
    <row r="749" spans="2:9" x14ac:dyDescent="0.35">
      <c r="B749" s="396"/>
      <c r="C749" s="397"/>
      <c r="D749" s="397"/>
      <c r="E749" s="397"/>
      <c r="F749" s="396"/>
      <c r="G749" s="396"/>
      <c r="H749" s="396"/>
      <c r="I749" s="398"/>
    </row>
    <row r="750" spans="2:9" x14ac:dyDescent="0.35">
      <c r="B750" s="396"/>
      <c r="C750" s="397"/>
      <c r="D750" s="397"/>
      <c r="E750" s="397"/>
      <c r="F750" s="396"/>
      <c r="G750" s="396"/>
      <c r="H750" s="396"/>
      <c r="I750" s="398"/>
    </row>
    <row r="751" spans="2:9" x14ac:dyDescent="0.35">
      <c r="B751" s="396"/>
      <c r="C751" s="397"/>
      <c r="D751" s="397"/>
      <c r="E751" s="397"/>
      <c r="F751" s="396"/>
      <c r="G751" s="396"/>
      <c r="H751" s="396"/>
      <c r="I751" s="398"/>
    </row>
    <row r="752" spans="2:9" x14ac:dyDescent="0.35">
      <c r="B752" s="396"/>
      <c r="C752" s="397"/>
      <c r="D752" s="397"/>
      <c r="E752" s="397"/>
      <c r="F752" s="396"/>
      <c r="G752" s="396"/>
      <c r="H752" s="396"/>
      <c r="I752" s="398"/>
    </row>
    <row r="753" spans="2:9" x14ac:dyDescent="0.35">
      <c r="B753" s="396"/>
      <c r="C753" s="397"/>
      <c r="D753" s="397"/>
      <c r="E753" s="397"/>
      <c r="F753" s="396"/>
      <c r="G753" s="396"/>
      <c r="H753" s="396"/>
      <c r="I753" s="398"/>
    </row>
    <row r="754" spans="2:9" x14ac:dyDescent="0.35">
      <c r="B754" s="396"/>
      <c r="C754" s="397"/>
      <c r="D754" s="397"/>
      <c r="E754" s="397"/>
      <c r="F754" s="396"/>
      <c r="G754" s="396"/>
      <c r="H754" s="396"/>
      <c r="I754" s="398"/>
    </row>
    <row r="755" spans="2:9" x14ac:dyDescent="0.35">
      <c r="B755" s="396"/>
      <c r="C755" s="397"/>
      <c r="D755" s="397"/>
      <c r="E755" s="397"/>
      <c r="F755" s="396"/>
      <c r="G755" s="396"/>
      <c r="H755" s="396"/>
      <c r="I755" s="398"/>
    </row>
    <row r="756" spans="2:9" x14ac:dyDescent="0.35">
      <c r="B756" s="396"/>
      <c r="C756" s="397"/>
      <c r="D756" s="397"/>
      <c r="E756" s="397"/>
      <c r="F756" s="396"/>
      <c r="G756" s="396"/>
      <c r="H756" s="396"/>
      <c r="I756" s="398"/>
    </row>
    <row r="757" spans="2:9" x14ac:dyDescent="0.35">
      <c r="B757" s="396"/>
      <c r="C757" s="397"/>
      <c r="D757" s="397"/>
      <c r="E757" s="397"/>
      <c r="F757" s="396"/>
      <c r="G757" s="396"/>
      <c r="H757" s="396"/>
      <c r="I757" s="398"/>
    </row>
    <row r="758" spans="2:9" x14ac:dyDescent="0.35">
      <c r="B758" s="396"/>
      <c r="C758" s="397"/>
      <c r="D758" s="397"/>
      <c r="E758" s="397"/>
      <c r="F758" s="396"/>
      <c r="G758" s="396"/>
      <c r="H758" s="396"/>
      <c r="I758" s="398"/>
    </row>
    <row r="759" spans="2:9" x14ac:dyDescent="0.35">
      <c r="B759" s="396"/>
      <c r="C759" s="397"/>
      <c r="D759" s="397"/>
      <c r="E759" s="397"/>
      <c r="F759" s="396"/>
      <c r="G759" s="396"/>
      <c r="H759" s="396"/>
      <c r="I759" s="398"/>
    </row>
    <row r="760" spans="2:9" x14ac:dyDescent="0.35">
      <c r="B760" s="396"/>
      <c r="C760" s="397"/>
      <c r="D760" s="397"/>
      <c r="E760" s="397"/>
      <c r="F760" s="396"/>
      <c r="G760" s="396"/>
      <c r="H760" s="396"/>
      <c r="I760" s="398"/>
    </row>
    <row r="761" spans="2:9" x14ac:dyDescent="0.35">
      <c r="B761" s="396"/>
      <c r="C761" s="397"/>
      <c r="D761" s="397"/>
      <c r="E761" s="397"/>
      <c r="F761" s="396"/>
      <c r="G761" s="396"/>
      <c r="H761" s="396"/>
      <c r="I761" s="398"/>
    </row>
    <row r="762" spans="2:9" x14ac:dyDescent="0.35">
      <c r="B762" s="396"/>
      <c r="C762" s="397"/>
      <c r="D762" s="397"/>
      <c r="E762" s="397"/>
      <c r="F762" s="396"/>
      <c r="G762" s="396"/>
      <c r="H762" s="396"/>
      <c r="I762" s="398"/>
    </row>
    <row r="763" spans="2:9" x14ac:dyDescent="0.35">
      <c r="B763" s="396"/>
      <c r="C763" s="397"/>
      <c r="D763" s="397"/>
      <c r="E763" s="397"/>
      <c r="F763" s="396"/>
      <c r="G763" s="396"/>
      <c r="H763" s="396"/>
      <c r="I763" s="398"/>
    </row>
    <row r="764" spans="2:9" x14ac:dyDescent="0.35">
      <c r="B764" s="396"/>
      <c r="C764" s="397"/>
      <c r="D764" s="397"/>
      <c r="E764" s="397"/>
      <c r="F764" s="396"/>
      <c r="G764" s="396"/>
      <c r="H764" s="396"/>
      <c r="I764" s="398"/>
    </row>
    <row r="765" spans="2:9" x14ac:dyDescent="0.35">
      <c r="B765" s="396"/>
      <c r="C765" s="397"/>
      <c r="D765" s="397"/>
      <c r="E765" s="397"/>
      <c r="F765" s="396"/>
      <c r="G765" s="396"/>
      <c r="H765" s="396"/>
      <c r="I765" s="398"/>
    </row>
    <row r="766" spans="2:9" x14ac:dyDescent="0.35">
      <c r="B766" s="396"/>
      <c r="C766" s="397"/>
      <c r="D766" s="397"/>
      <c r="E766" s="397"/>
      <c r="F766" s="396"/>
      <c r="G766" s="396"/>
      <c r="H766" s="396"/>
      <c r="I766" s="398"/>
    </row>
    <row r="767" spans="2:9" x14ac:dyDescent="0.35">
      <c r="B767" s="396"/>
      <c r="C767" s="397"/>
      <c r="D767" s="397"/>
      <c r="E767" s="397"/>
      <c r="F767" s="396"/>
      <c r="G767" s="396"/>
      <c r="H767" s="396"/>
      <c r="I767" s="398"/>
    </row>
    <row r="768" spans="2:9" x14ac:dyDescent="0.35">
      <c r="B768" s="396"/>
      <c r="C768" s="397"/>
      <c r="D768" s="397"/>
      <c r="E768" s="397"/>
      <c r="F768" s="396"/>
      <c r="G768" s="396"/>
      <c r="H768" s="396"/>
      <c r="I768" s="398"/>
    </row>
    <row r="769" spans="2:9" x14ac:dyDescent="0.35">
      <c r="B769" s="396"/>
      <c r="C769" s="397"/>
      <c r="D769" s="397"/>
      <c r="E769" s="397"/>
      <c r="F769" s="396"/>
      <c r="G769" s="396"/>
      <c r="H769" s="396"/>
      <c r="I769" s="398"/>
    </row>
    <row r="770" spans="2:9" x14ac:dyDescent="0.35">
      <c r="B770" s="396"/>
      <c r="C770" s="397"/>
      <c r="D770" s="397"/>
      <c r="E770" s="397"/>
      <c r="F770" s="396"/>
      <c r="G770" s="396"/>
      <c r="H770" s="396"/>
      <c r="I770" s="398"/>
    </row>
    <row r="771" spans="2:9" x14ac:dyDescent="0.35">
      <c r="B771" s="396"/>
      <c r="C771" s="397"/>
      <c r="D771" s="397"/>
      <c r="E771" s="397"/>
      <c r="F771" s="396"/>
      <c r="G771" s="396"/>
      <c r="H771" s="396"/>
      <c r="I771" s="398"/>
    </row>
    <row r="772" spans="2:9" x14ac:dyDescent="0.35">
      <c r="B772" s="396"/>
      <c r="C772" s="397"/>
      <c r="D772" s="397"/>
      <c r="E772" s="397"/>
      <c r="F772" s="396"/>
      <c r="G772" s="396"/>
      <c r="H772" s="396"/>
      <c r="I772" s="398"/>
    </row>
    <row r="773" spans="2:9" x14ac:dyDescent="0.35">
      <c r="B773" s="396"/>
      <c r="C773" s="397"/>
      <c r="D773" s="397"/>
      <c r="E773" s="397"/>
      <c r="F773" s="396"/>
      <c r="G773" s="396"/>
      <c r="H773" s="396"/>
      <c r="I773" s="398"/>
    </row>
    <row r="774" spans="2:9" x14ac:dyDescent="0.35">
      <c r="B774" s="396"/>
      <c r="C774" s="397"/>
      <c r="D774" s="397"/>
      <c r="E774" s="397"/>
      <c r="F774" s="396"/>
      <c r="G774" s="396"/>
      <c r="H774" s="396"/>
      <c r="I774" s="398"/>
    </row>
    <row r="775" spans="2:9" x14ac:dyDescent="0.35">
      <c r="B775" s="396"/>
      <c r="C775" s="397"/>
      <c r="D775" s="397"/>
      <c r="E775" s="397"/>
      <c r="F775" s="396"/>
      <c r="G775" s="396"/>
      <c r="H775" s="396"/>
      <c r="I775" s="398"/>
    </row>
    <row r="776" spans="2:9" x14ac:dyDescent="0.35">
      <c r="B776" s="396"/>
      <c r="C776" s="397"/>
      <c r="D776" s="397"/>
      <c r="E776" s="397"/>
      <c r="F776" s="396"/>
      <c r="G776" s="396"/>
      <c r="H776" s="396"/>
      <c r="I776" s="398"/>
    </row>
    <row r="777" spans="2:9" x14ac:dyDescent="0.35">
      <c r="B777" s="396"/>
      <c r="C777" s="397"/>
      <c r="D777" s="397"/>
      <c r="E777" s="397"/>
      <c r="F777" s="396"/>
      <c r="G777" s="396"/>
      <c r="H777" s="396"/>
      <c r="I777" s="398"/>
    </row>
    <row r="778" spans="2:9" x14ac:dyDescent="0.35">
      <c r="B778" s="396"/>
      <c r="C778" s="397"/>
      <c r="D778" s="397"/>
      <c r="E778" s="397"/>
      <c r="F778" s="396"/>
      <c r="G778" s="396"/>
      <c r="H778" s="396"/>
      <c r="I778" s="398"/>
    </row>
    <row r="779" spans="2:9" x14ac:dyDescent="0.35">
      <c r="B779" s="396"/>
      <c r="C779" s="397"/>
      <c r="D779" s="397"/>
      <c r="E779" s="397"/>
      <c r="F779" s="396"/>
      <c r="G779" s="396"/>
      <c r="H779" s="396"/>
      <c r="I779" s="398"/>
    </row>
    <row r="780" spans="2:9" x14ac:dyDescent="0.35">
      <c r="B780" s="396"/>
      <c r="C780" s="397"/>
      <c r="D780" s="397"/>
      <c r="E780" s="397"/>
      <c r="F780" s="396"/>
      <c r="G780" s="396"/>
      <c r="H780" s="396"/>
      <c r="I780" s="398"/>
    </row>
    <row r="781" spans="2:9" x14ac:dyDescent="0.35">
      <c r="B781" s="396"/>
      <c r="C781" s="397"/>
      <c r="D781" s="397"/>
      <c r="E781" s="397"/>
      <c r="F781" s="396"/>
      <c r="G781" s="396"/>
      <c r="H781" s="396"/>
      <c r="I781" s="398"/>
    </row>
    <row r="782" spans="2:9" x14ac:dyDescent="0.35">
      <c r="B782" s="396"/>
      <c r="C782" s="397"/>
      <c r="D782" s="397"/>
      <c r="E782" s="397"/>
      <c r="F782" s="396"/>
      <c r="G782" s="396"/>
      <c r="H782" s="396"/>
      <c r="I782" s="398"/>
    </row>
    <row r="783" spans="2:9" x14ac:dyDescent="0.35">
      <c r="B783" s="396"/>
      <c r="C783" s="397"/>
      <c r="D783" s="397"/>
      <c r="E783" s="397"/>
      <c r="F783" s="396"/>
      <c r="G783" s="396"/>
      <c r="H783" s="396"/>
      <c r="I783" s="398"/>
    </row>
    <row r="784" spans="2:9" x14ac:dyDescent="0.35">
      <c r="B784" s="396"/>
      <c r="C784" s="397"/>
      <c r="D784" s="397"/>
      <c r="E784" s="397"/>
      <c r="F784" s="396"/>
      <c r="G784" s="396"/>
      <c r="H784" s="396"/>
      <c r="I784" s="398"/>
    </row>
    <row r="785" spans="2:9" x14ac:dyDescent="0.35">
      <c r="B785" s="396"/>
      <c r="C785" s="397"/>
      <c r="D785" s="397"/>
      <c r="E785" s="397"/>
      <c r="F785" s="396"/>
      <c r="G785" s="396"/>
      <c r="H785" s="396"/>
      <c r="I785" s="398"/>
    </row>
    <row r="786" spans="2:9" x14ac:dyDescent="0.35">
      <c r="B786" s="396"/>
      <c r="C786" s="397"/>
      <c r="D786" s="397"/>
      <c r="E786" s="397"/>
      <c r="F786" s="396"/>
      <c r="G786" s="396"/>
      <c r="H786" s="396"/>
      <c r="I786" s="398"/>
    </row>
    <row r="787" spans="2:9" x14ac:dyDescent="0.35">
      <c r="B787" s="396"/>
      <c r="C787" s="397"/>
      <c r="D787" s="397"/>
      <c r="E787" s="397"/>
      <c r="F787" s="396"/>
      <c r="G787" s="396"/>
      <c r="H787" s="396"/>
      <c r="I787" s="398"/>
    </row>
    <row r="788" spans="2:9" x14ac:dyDescent="0.35">
      <c r="B788" s="396"/>
      <c r="C788" s="397"/>
      <c r="D788" s="397"/>
      <c r="E788" s="397"/>
      <c r="F788" s="396"/>
      <c r="G788" s="396"/>
      <c r="H788" s="396"/>
      <c r="I788" s="398"/>
    </row>
    <row r="789" spans="2:9" x14ac:dyDescent="0.35">
      <c r="B789" s="396"/>
      <c r="C789" s="397"/>
      <c r="D789" s="397"/>
      <c r="E789" s="397"/>
      <c r="F789" s="396"/>
      <c r="G789" s="396"/>
      <c r="H789" s="396"/>
      <c r="I789" s="398"/>
    </row>
    <row r="790" spans="2:9" x14ac:dyDescent="0.35">
      <c r="B790" s="396"/>
      <c r="C790" s="397"/>
      <c r="D790" s="397"/>
      <c r="E790" s="397"/>
      <c r="F790" s="396"/>
      <c r="G790" s="396"/>
      <c r="H790" s="396"/>
      <c r="I790" s="398"/>
    </row>
    <row r="791" spans="2:9" x14ac:dyDescent="0.35">
      <c r="B791" s="396"/>
      <c r="C791" s="397"/>
      <c r="D791" s="397"/>
      <c r="E791" s="397"/>
      <c r="F791" s="396"/>
      <c r="G791" s="396"/>
      <c r="H791" s="396"/>
      <c r="I791" s="398"/>
    </row>
    <row r="792" spans="2:9" x14ac:dyDescent="0.35">
      <c r="B792" s="396"/>
      <c r="C792" s="397"/>
      <c r="D792" s="397"/>
      <c r="E792" s="397"/>
      <c r="F792" s="396"/>
      <c r="G792" s="396"/>
      <c r="H792" s="396"/>
      <c r="I792" s="398"/>
    </row>
    <row r="793" spans="2:9" x14ac:dyDescent="0.35">
      <c r="B793" s="396"/>
      <c r="C793" s="397"/>
      <c r="D793" s="397"/>
      <c r="E793" s="397"/>
      <c r="F793" s="396"/>
      <c r="G793" s="396"/>
      <c r="H793" s="396"/>
      <c r="I793" s="398"/>
    </row>
    <row r="794" spans="2:9" x14ac:dyDescent="0.35">
      <c r="B794" s="396"/>
      <c r="C794" s="397"/>
      <c r="D794" s="397"/>
      <c r="E794" s="397"/>
      <c r="F794" s="396"/>
      <c r="G794" s="396"/>
      <c r="H794" s="396"/>
      <c r="I794" s="398"/>
    </row>
    <row r="795" spans="2:9" x14ac:dyDescent="0.35">
      <c r="B795" s="396"/>
      <c r="C795" s="397"/>
      <c r="D795" s="397"/>
      <c r="E795" s="397"/>
      <c r="F795" s="396"/>
      <c r="G795" s="396"/>
      <c r="H795" s="396"/>
      <c r="I795" s="398"/>
    </row>
    <row r="796" spans="2:9" x14ac:dyDescent="0.35">
      <c r="B796" s="396"/>
      <c r="C796" s="397"/>
      <c r="D796" s="397"/>
      <c r="E796" s="397"/>
      <c r="F796" s="396"/>
      <c r="G796" s="396"/>
      <c r="H796" s="396"/>
      <c r="I796" s="398"/>
    </row>
    <row r="797" spans="2:9" x14ac:dyDescent="0.35">
      <c r="B797" s="396"/>
      <c r="C797" s="397"/>
      <c r="D797" s="397"/>
      <c r="E797" s="397"/>
      <c r="F797" s="396"/>
      <c r="G797" s="396"/>
      <c r="H797" s="396"/>
      <c r="I797" s="398"/>
    </row>
    <row r="798" spans="2:9" x14ac:dyDescent="0.35">
      <c r="B798" s="396"/>
      <c r="C798" s="397"/>
      <c r="D798" s="397"/>
      <c r="E798" s="397"/>
      <c r="F798" s="396"/>
      <c r="G798" s="396"/>
      <c r="H798" s="396"/>
      <c r="I798" s="398"/>
    </row>
    <row r="799" spans="2:9" x14ac:dyDescent="0.35">
      <c r="B799" s="396"/>
      <c r="C799" s="397"/>
      <c r="D799" s="397"/>
      <c r="E799" s="397"/>
      <c r="F799" s="396"/>
      <c r="G799" s="396"/>
      <c r="H799" s="396"/>
      <c r="I799" s="398"/>
    </row>
    <row r="800" spans="2:9" x14ac:dyDescent="0.35">
      <c r="B800" s="396"/>
      <c r="C800" s="397"/>
      <c r="D800" s="397"/>
      <c r="E800" s="397"/>
      <c r="F800" s="396"/>
      <c r="G800" s="396"/>
      <c r="H800" s="396"/>
      <c r="I800" s="398"/>
    </row>
    <row r="801" spans="2:9" x14ac:dyDescent="0.35">
      <c r="B801" s="396"/>
      <c r="C801" s="397"/>
      <c r="D801" s="397"/>
      <c r="E801" s="397"/>
      <c r="F801" s="396"/>
      <c r="G801" s="396"/>
      <c r="H801" s="396"/>
      <c r="I801" s="398"/>
    </row>
    <row r="802" spans="2:9" x14ac:dyDescent="0.35">
      <c r="B802" s="396"/>
      <c r="C802" s="397"/>
      <c r="D802" s="397"/>
      <c r="E802" s="397"/>
      <c r="F802" s="396"/>
      <c r="G802" s="396"/>
      <c r="H802" s="396"/>
      <c r="I802" s="398"/>
    </row>
    <row r="803" spans="2:9" x14ac:dyDescent="0.35">
      <c r="B803" s="396"/>
      <c r="C803" s="397"/>
      <c r="D803" s="397"/>
      <c r="E803" s="397"/>
      <c r="F803" s="396"/>
      <c r="G803" s="396"/>
      <c r="H803" s="396"/>
      <c r="I803" s="398"/>
    </row>
    <row r="804" spans="2:9" x14ac:dyDescent="0.35">
      <c r="B804" s="396"/>
      <c r="C804" s="397"/>
      <c r="D804" s="397"/>
      <c r="E804" s="397"/>
      <c r="F804" s="396"/>
      <c r="G804" s="396"/>
      <c r="H804" s="396"/>
      <c r="I804" s="398"/>
    </row>
    <row r="805" spans="2:9" x14ac:dyDescent="0.35">
      <c r="B805" s="396"/>
      <c r="C805" s="397"/>
      <c r="D805" s="397"/>
      <c r="E805" s="397"/>
      <c r="F805" s="396"/>
      <c r="G805" s="396"/>
      <c r="H805" s="396"/>
      <c r="I805" s="398"/>
    </row>
    <row r="806" spans="2:9" x14ac:dyDescent="0.35">
      <c r="B806" s="396"/>
      <c r="C806" s="397"/>
      <c r="D806" s="397"/>
      <c r="E806" s="397"/>
      <c r="F806" s="396"/>
      <c r="G806" s="396"/>
      <c r="H806" s="396"/>
      <c r="I806" s="398"/>
    </row>
    <row r="807" spans="2:9" x14ac:dyDescent="0.35">
      <c r="B807" s="396"/>
      <c r="C807" s="397"/>
      <c r="D807" s="397"/>
      <c r="E807" s="397"/>
      <c r="F807" s="396"/>
      <c r="G807" s="396"/>
      <c r="H807" s="396"/>
      <c r="I807" s="398"/>
    </row>
    <row r="808" spans="2:9" x14ac:dyDescent="0.35">
      <c r="B808" s="396"/>
      <c r="C808" s="397"/>
      <c r="D808" s="397"/>
      <c r="E808" s="397"/>
      <c r="F808" s="396"/>
      <c r="G808" s="396"/>
      <c r="H808" s="396"/>
      <c r="I808" s="398"/>
    </row>
    <row r="809" spans="2:9" x14ac:dyDescent="0.35">
      <c r="B809" s="396"/>
      <c r="C809" s="397"/>
      <c r="D809" s="397"/>
      <c r="E809" s="397"/>
      <c r="F809" s="396"/>
      <c r="G809" s="396"/>
      <c r="H809" s="396"/>
      <c r="I809" s="398"/>
    </row>
    <row r="810" spans="2:9" x14ac:dyDescent="0.35">
      <c r="B810" s="396"/>
      <c r="C810" s="397"/>
      <c r="D810" s="397"/>
      <c r="E810" s="397"/>
      <c r="F810" s="396"/>
      <c r="G810" s="396"/>
      <c r="H810" s="396"/>
      <c r="I810" s="398"/>
    </row>
    <row r="811" spans="2:9" x14ac:dyDescent="0.35">
      <c r="B811" s="396"/>
      <c r="C811" s="397"/>
      <c r="D811" s="397"/>
      <c r="E811" s="397"/>
      <c r="F811" s="396"/>
      <c r="G811" s="396"/>
      <c r="H811" s="396"/>
      <c r="I811" s="398"/>
    </row>
    <row r="812" spans="2:9" x14ac:dyDescent="0.35">
      <c r="B812" s="396"/>
      <c r="C812" s="397"/>
      <c r="D812" s="397"/>
      <c r="E812" s="397"/>
      <c r="F812" s="396"/>
      <c r="G812" s="396"/>
      <c r="H812" s="396"/>
      <c r="I812" s="398"/>
    </row>
    <row r="813" spans="2:9" x14ac:dyDescent="0.35">
      <c r="B813" s="396"/>
      <c r="C813" s="397"/>
      <c r="D813" s="397"/>
      <c r="E813" s="397"/>
      <c r="F813" s="396"/>
      <c r="G813" s="396"/>
      <c r="H813" s="396"/>
      <c r="I813" s="398"/>
    </row>
    <row r="814" spans="2:9" x14ac:dyDescent="0.35">
      <c r="B814" s="396"/>
      <c r="C814" s="397"/>
      <c r="D814" s="397"/>
      <c r="E814" s="397"/>
      <c r="F814" s="396"/>
      <c r="G814" s="396"/>
      <c r="H814" s="396"/>
      <c r="I814" s="398"/>
    </row>
    <row r="815" spans="2:9" x14ac:dyDescent="0.35">
      <c r="B815" s="396"/>
      <c r="C815" s="397"/>
      <c r="D815" s="397"/>
      <c r="E815" s="397"/>
      <c r="F815" s="396"/>
      <c r="G815" s="396"/>
      <c r="H815" s="396"/>
      <c r="I815" s="398"/>
    </row>
    <row r="816" spans="2:9" x14ac:dyDescent="0.35">
      <c r="B816" s="396"/>
      <c r="C816" s="397"/>
      <c r="D816" s="397"/>
      <c r="E816" s="397"/>
      <c r="F816" s="396"/>
      <c r="G816" s="396"/>
      <c r="H816" s="396"/>
      <c r="I816" s="398"/>
    </row>
    <row r="817" spans="2:9" x14ac:dyDescent="0.35">
      <c r="B817" s="396"/>
      <c r="C817" s="397"/>
      <c r="D817" s="397"/>
      <c r="E817" s="397"/>
      <c r="F817" s="396"/>
      <c r="G817" s="396"/>
      <c r="H817" s="396"/>
      <c r="I817" s="398"/>
    </row>
    <row r="818" spans="2:9" x14ac:dyDescent="0.35">
      <c r="B818" s="396"/>
      <c r="C818" s="397"/>
      <c r="D818" s="397"/>
      <c r="E818" s="397"/>
      <c r="F818" s="396"/>
      <c r="G818" s="396"/>
      <c r="H818" s="396"/>
      <c r="I818" s="398"/>
    </row>
    <row r="819" spans="2:9" x14ac:dyDescent="0.35">
      <c r="B819" s="396"/>
      <c r="C819" s="397"/>
      <c r="D819" s="397"/>
      <c r="E819" s="397"/>
      <c r="F819" s="396"/>
      <c r="G819" s="396"/>
      <c r="H819" s="396"/>
      <c r="I819" s="398"/>
    </row>
    <row r="820" spans="2:9" x14ac:dyDescent="0.35">
      <c r="B820" s="396"/>
      <c r="C820" s="397"/>
      <c r="D820" s="397"/>
      <c r="E820" s="397"/>
      <c r="F820" s="396"/>
      <c r="G820" s="396"/>
      <c r="H820" s="396"/>
      <c r="I820" s="398"/>
    </row>
    <row r="821" spans="2:9" x14ac:dyDescent="0.35">
      <c r="B821" s="396"/>
      <c r="C821" s="397"/>
      <c r="D821" s="397"/>
      <c r="E821" s="397"/>
      <c r="F821" s="396"/>
      <c r="G821" s="396"/>
      <c r="H821" s="396"/>
      <c r="I821" s="398"/>
    </row>
    <row r="822" spans="2:9" x14ac:dyDescent="0.35">
      <c r="B822" s="396"/>
      <c r="C822" s="397"/>
      <c r="D822" s="397"/>
      <c r="E822" s="397"/>
      <c r="F822" s="396"/>
      <c r="G822" s="396"/>
      <c r="H822" s="396"/>
      <c r="I822" s="398"/>
    </row>
    <row r="823" spans="2:9" x14ac:dyDescent="0.35">
      <c r="B823" s="396"/>
      <c r="C823" s="397"/>
      <c r="D823" s="397"/>
      <c r="E823" s="397"/>
      <c r="F823" s="396"/>
      <c r="G823" s="396"/>
      <c r="H823" s="396"/>
      <c r="I823" s="398"/>
    </row>
    <row r="824" spans="2:9" x14ac:dyDescent="0.35">
      <c r="B824" s="396"/>
      <c r="C824" s="397"/>
      <c r="D824" s="397"/>
      <c r="E824" s="397"/>
      <c r="F824" s="396"/>
      <c r="G824" s="396"/>
      <c r="H824" s="396"/>
      <c r="I824" s="398"/>
    </row>
    <row r="825" spans="2:9" x14ac:dyDescent="0.35">
      <c r="B825" s="396"/>
      <c r="C825" s="397"/>
      <c r="D825" s="397"/>
      <c r="E825" s="397"/>
      <c r="F825" s="396"/>
      <c r="G825" s="396"/>
      <c r="H825" s="396"/>
      <c r="I825" s="398"/>
    </row>
    <row r="826" spans="2:9" x14ac:dyDescent="0.35">
      <c r="B826" s="396"/>
      <c r="C826" s="397"/>
      <c r="D826" s="397"/>
      <c r="E826" s="397"/>
      <c r="F826" s="396"/>
      <c r="G826" s="396"/>
      <c r="H826" s="396"/>
      <c r="I826" s="398"/>
    </row>
    <row r="827" spans="2:9" x14ac:dyDescent="0.35">
      <c r="B827" s="396"/>
      <c r="C827" s="397"/>
      <c r="D827" s="397"/>
      <c r="E827" s="397"/>
      <c r="F827" s="396"/>
      <c r="G827" s="396"/>
      <c r="H827" s="396"/>
      <c r="I827" s="398"/>
    </row>
    <row r="828" spans="2:9" x14ac:dyDescent="0.35">
      <c r="B828" s="396"/>
      <c r="C828" s="397"/>
      <c r="D828" s="397"/>
      <c r="E828" s="397"/>
      <c r="F828" s="396"/>
      <c r="G828" s="396"/>
      <c r="H828" s="396"/>
      <c r="I828" s="398"/>
    </row>
    <row r="829" spans="2:9" x14ac:dyDescent="0.35">
      <c r="B829" s="396"/>
      <c r="C829" s="397"/>
      <c r="D829" s="397"/>
      <c r="E829" s="397"/>
      <c r="F829" s="396"/>
      <c r="G829" s="396"/>
      <c r="H829" s="396"/>
      <c r="I829" s="398"/>
    </row>
    <row r="830" spans="2:9" x14ac:dyDescent="0.35">
      <c r="B830" s="396"/>
      <c r="C830" s="397"/>
      <c r="D830" s="397"/>
      <c r="E830" s="397"/>
      <c r="F830" s="396"/>
      <c r="G830" s="396"/>
      <c r="H830" s="396"/>
      <c r="I830" s="398"/>
    </row>
    <row r="831" spans="2:9" x14ac:dyDescent="0.35">
      <c r="B831" s="396"/>
      <c r="C831" s="397"/>
      <c r="D831" s="397"/>
      <c r="E831" s="397"/>
      <c r="F831" s="396"/>
      <c r="G831" s="396"/>
      <c r="H831" s="396"/>
      <c r="I831" s="398"/>
    </row>
    <row r="832" spans="2:9" x14ac:dyDescent="0.35">
      <c r="B832" s="396"/>
      <c r="C832" s="397"/>
      <c r="D832" s="397"/>
      <c r="E832" s="397"/>
      <c r="F832" s="396"/>
      <c r="G832" s="396"/>
      <c r="H832" s="396"/>
      <c r="I832" s="398"/>
    </row>
    <row r="833" spans="2:9" x14ac:dyDescent="0.35">
      <c r="B833" s="396"/>
      <c r="C833" s="397"/>
      <c r="D833" s="397"/>
      <c r="E833" s="397"/>
      <c r="F833" s="396"/>
      <c r="G833" s="396"/>
      <c r="H833" s="396"/>
      <c r="I833" s="398"/>
    </row>
    <row r="834" spans="2:9" x14ac:dyDescent="0.35">
      <c r="B834" s="396"/>
      <c r="C834" s="397"/>
      <c r="D834" s="397"/>
      <c r="E834" s="397"/>
      <c r="F834" s="396"/>
      <c r="G834" s="396"/>
      <c r="H834" s="396"/>
      <c r="I834" s="398"/>
    </row>
    <row r="835" spans="2:9" x14ac:dyDescent="0.35">
      <c r="B835" s="396"/>
      <c r="C835" s="397"/>
      <c r="D835" s="397"/>
      <c r="E835" s="397"/>
      <c r="F835" s="396"/>
      <c r="G835" s="396"/>
      <c r="H835" s="396"/>
      <c r="I835" s="398"/>
    </row>
    <row r="836" spans="2:9" x14ac:dyDescent="0.35">
      <c r="B836" s="396"/>
      <c r="C836" s="397"/>
      <c r="D836" s="397"/>
      <c r="E836" s="397"/>
      <c r="F836" s="396"/>
      <c r="G836" s="396"/>
      <c r="H836" s="396"/>
      <c r="I836" s="398"/>
    </row>
    <row r="837" spans="2:9" x14ac:dyDescent="0.35">
      <c r="B837" s="396"/>
      <c r="C837" s="397"/>
      <c r="D837" s="397"/>
      <c r="E837" s="397"/>
      <c r="F837" s="396"/>
      <c r="G837" s="396"/>
      <c r="H837" s="396"/>
      <c r="I837" s="398"/>
    </row>
    <row r="838" spans="2:9" x14ac:dyDescent="0.35">
      <c r="B838" s="396"/>
      <c r="C838" s="397"/>
      <c r="D838" s="397"/>
      <c r="E838" s="397"/>
      <c r="F838" s="396"/>
      <c r="G838" s="396"/>
      <c r="H838" s="396"/>
      <c r="I838" s="398"/>
    </row>
    <row r="839" spans="2:9" x14ac:dyDescent="0.35">
      <c r="B839" s="396"/>
      <c r="C839" s="397"/>
      <c r="D839" s="397"/>
      <c r="E839" s="397"/>
      <c r="F839" s="396"/>
      <c r="G839" s="396"/>
      <c r="H839" s="396"/>
      <c r="I839" s="398"/>
    </row>
    <row r="840" spans="2:9" x14ac:dyDescent="0.35">
      <c r="B840" s="396"/>
      <c r="C840" s="397"/>
      <c r="D840" s="397"/>
      <c r="E840" s="397"/>
      <c r="F840" s="396"/>
      <c r="G840" s="396"/>
      <c r="H840" s="396"/>
      <c r="I840" s="398"/>
    </row>
    <row r="841" spans="2:9" x14ac:dyDescent="0.35">
      <c r="B841" s="396"/>
      <c r="C841" s="397"/>
      <c r="D841" s="397"/>
      <c r="E841" s="397"/>
      <c r="F841" s="396"/>
      <c r="G841" s="396"/>
      <c r="H841" s="396"/>
      <c r="I841" s="398"/>
    </row>
    <row r="842" spans="2:9" x14ac:dyDescent="0.35">
      <c r="B842" s="396"/>
      <c r="C842" s="397"/>
      <c r="D842" s="397"/>
      <c r="E842" s="397"/>
      <c r="F842" s="396"/>
      <c r="G842" s="396"/>
      <c r="H842" s="396"/>
      <c r="I842" s="398"/>
    </row>
    <row r="843" spans="2:9" x14ac:dyDescent="0.35">
      <c r="B843" s="396"/>
      <c r="C843" s="397"/>
      <c r="D843" s="397"/>
      <c r="E843" s="397"/>
      <c r="F843" s="396"/>
      <c r="G843" s="396"/>
      <c r="H843" s="396"/>
      <c r="I843" s="398"/>
    </row>
    <row r="844" spans="2:9" x14ac:dyDescent="0.35">
      <c r="B844" s="396"/>
      <c r="C844" s="397"/>
      <c r="D844" s="397"/>
      <c r="E844" s="397"/>
      <c r="F844" s="396"/>
      <c r="G844" s="396"/>
      <c r="H844" s="396"/>
      <c r="I844" s="398"/>
    </row>
    <row r="845" spans="2:9" x14ac:dyDescent="0.35">
      <c r="B845" s="396"/>
      <c r="C845" s="397"/>
      <c r="D845" s="397"/>
      <c r="E845" s="397"/>
      <c r="F845" s="396"/>
      <c r="G845" s="396"/>
      <c r="H845" s="396"/>
      <c r="I845" s="398"/>
    </row>
    <row r="846" spans="2:9" x14ac:dyDescent="0.35">
      <c r="B846" s="396"/>
      <c r="C846" s="397"/>
      <c r="D846" s="397"/>
      <c r="E846" s="397"/>
      <c r="F846" s="396"/>
      <c r="G846" s="396"/>
      <c r="H846" s="396"/>
      <c r="I846" s="398"/>
    </row>
    <row r="847" spans="2:9" x14ac:dyDescent="0.35">
      <c r="B847" s="396"/>
      <c r="C847" s="397"/>
      <c r="D847" s="397"/>
      <c r="E847" s="397"/>
      <c r="F847" s="396"/>
      <c r="G847" s="396"/>
      <c r="H847" s="396"/>
      <c r="I847" s="398"/>
    </row>
    <row r="848" spans="2:9" x14ac:dyDescent="0.35">
      <c r="B848" s="396"/>
      <c r="C848" s="397"/>
      <c r="D848" s="397"/>
      <c r="E848" s="397"/>
      <c r="F848" s="396"/>
      <c r="G848" s="396"/>
      <c r="H848" s="396"/>
      <c r="I848" s="398"/>
    </row>
    <row r="849" spans="2:9" x14ac:dyDescent="0.35">
      <c r="B849" s="396"/>
      <c r="C849" s="397"/>
      <c r="D849" s="397"/>
      <c r="E849" s="397"/>
      <c r="F849" s="396"/>
      <c r="G849" s="396"/>
      <c r="H849" s="396"/>
      <c r="I849" s="398"/>
    </row>
    <row r="850" spans="2:9" x14ac:dyDescent="0.35">
      <c r="B850" s="396"/>
      <c r="C850" s="397"/>
      <c r="D850" s="397"/>
      <c r="E850" s="397"/>
      <c r="F850" s="396"/>
      <c r="G850" s="396"/>
      <c r="H850" s="396"/>
      <c r="I850" s="398"/>
    </row>
    <row r="851" spans="2:9" x14ac:dyDescent="0.35">
      <c r="B851" s="396"/>
      <c r="C851" s="397"/>
      <c r="D851" s="397"/>
      <c r="E851" s="397"/>
      <c r="F851" s="396"/>
      <c r="G851" s="396"/>
      <c r="H851" s="396"/>
      <c r="I851" s="398"/>
    </row>
    <row r="852" spans="2:9" x14ac:dyDescent="0.35">
      <c r="B852" s="396"/>
      <c r="C852" s="397"/>
      <c r="D852" s="397"/>
      <c r="E852" s="397"/>
      <c r="F852" s="396"/>
      <c r="G852" s="396"/>
      <c r="H852" s="396"/>
      <c r="I852" s="398"/>
    </row>
    <row r="853" spans="2:9" x14ac:dyDescent="0.35">
      <c r="B853" s="396"/>
      <c r="C853" s="397"/>
      <c r="D853" s="397"/>
      <c r="E853" s="397"/>
      <c r="F853" s="396"/>
      <c r="G853" s="396"/>
      <c r="H853" s="396"/>
      <c r="I853" s="398"/>
    </row>
    <row r="854" spans="2:9" x14ac:dyDescent="0.35">
      <c r="B854" s="396"/>
      <c r="C854" s="397"/>
      <c r="D854" s="397"/>
      <c r="E854" s="397"/>
      <c r="F854" s="396"/>
      <c r="G854" s="396"/>
      <c r="H854" s="396"/>
      <c r="I854" s="398"/>
    </row>
    <row r="855" spans="2:9" x14ac:dyDescent="0.35">
      <c r="B855" s="396"/>
      <c r="C855" s="397"/>
      <c r="D855" s="397"/>
      <c r="E855" s="397"/>
      <c r="F855" s="396"/>
      <c r="G855" s="396"/>
      <c r="H855" s="396"/>
      <c r="I855" s="398"/>
    </row>
    <row r="856" spans="2:9" x14ac:dyDescent="0.35">
      <c r="B856" s="396"/>
      <c r="C856" s="397"/>
      <c r="D856" s="397"/>
      <c r="E856" s="397"/>
      <c r="F856" s="396"/>
      <c r="G856" s="396"/>
      <c r="H856" s="396"/>
      <c r="I856" s="398"/>
    </row>
    <row r="857" spans="2:9" x14ac:dyDescent="0.35">
      <c r="B857" s="396"/>
      <c r="C857" s="397"/>
      <c r="D857" s="397"/>
      <c r="E857" s="397"/>
      <c r="F857" s="396"/>
      <c r="G857" s="396"/>
      <c r="H857" s="396"/>
      <c r="I857" s="398"/>
    </row>
    <row r="858" spans="2:9" x14ac:dyDescent="0.35">
      <c r="B858" s="396"/>
      <c r="C858" s="397"/>
      <c r="D858" s="397"/>
      <c r="E858" s="397"/>
      <c r="F858" s="396"/>
      <c r="G858" s="396"/>
      <c r="H858" s="396"/>
      <c r="I858" s="398"/>
    </row>
    <row r="859" spans="2:9" x14ac:dyDescent="0.35">
      <c r="B859" s="396"/>
      <c r="C859" s="397"/>
      <c r="D859" s="397"/>
      <c r="E859" s="397"/>
      <c r="F859" s="396"/>
      <c r="G859" s="396"/>
      <c r="H859" s="396"/>
      <c r="I859" s="398"/>
    </row>
    <row r="860" spans="2:9" x14ac:dyDescent="0.35">
      <c r="B860" s="396"/>
      <c r="C860" s="397"/>
      <c r="D860" s="397"/>
      <c r="E860" s="397"/>
      <c r="F860" s="396"/>
      <c r="G860" s="396"/>
      <c r="H860" s="396"/>
      <c r="I860" s="398"/>
    </row>
    <row r="861" spans="2:9" x14ac:dyDescent="0.35">
      <c r="B861" s="396"/>
      <c r="C861" s="397"/>
      <c r="D861" s="397"/>
      <c r="E861" s="397"/>
      <c r="F861" s="396"/>
      <c r="G861" s="396"/>
      <c r="H861" s="396"/>
      <c r="I861" s="398"/>
    </row>
    <row r="862" spans="2:9" x14ac:dyDescent="0.35">
      <c r="B862" s="396"/>
      <c r="C862" s="397"/>
      <c r="D862" s="397"/>
      <c r="E862" s="397"/>
      <c r="F862" s="396"/>
      <c r="G862" s="396"/>
      <c r="H862" s="396"/>
      <c r="I862" s="398"/>
    </row>
    <row r="863" spans="2:9" x14ac:dyDescent="0.35">
      <c r="B863" s="396"/>
      <c r="C863" s="397"/>
      <c r="D863" s="397"/>
      <c r="E863" s="397"/>
      <c r="F863" s="396"/>
      <c r="G863" s="396"/>
      <c r="H863" s="396"/>
      <c r="I863" s="398"/>
    </row>
    <row r="864" spans="2:9" x14ac:dyDescent="0.35">
      <c r="B864" s="396"/>
      <c r="C864" s="397"/>
      <c r="D864" s="397"/>
      <c r="E864" s="397"/>
      <c r="F864" s="396"/>
      <c r="G864" s="396"/>
      <c r="H864" s="396"/>
      <c r="I864" s="398"/>
    </row>
    <row r="865" spans="2:9" x14ac:dyDescent="0.35">
      <c r="B865" s="396"/>
      <c r="C865" s="397"/>
      <c r="D865" s="397"/>
      <c r="E865" s="397"/>
      <c r="F865" s="396"/>
      <c r="G865" s="396"/>
      <c r="H865" s="396"/>
      <c r="I865" s="398"/>
    </row>
    <row r="866" spans="2:9" x14ac:dyDescent="0.35">
      <c r="B866" s="396"/>
      <c r="C866" s="397"/>
      <c r="D866" s="397"/>
      <c r="E866" s="397"/>
      <c r="F866" s="396"/>
      <c r="G866" s="396"/>
      <c r="H866" s="396"/>
      <c r="I866" s="398"/>
    </row>
    <row r="867" spans="2:9" x14ac:dyDescent="0.35">
      <c r="B867" s="396"/>
      <c r="C867" s="397"/>
      <c r="D867" s="397"/>
      <c r="E867" s="397"/>
      <c r="F867" s="396"/>
      <c r="G867" s="396"/>
      <c r="H867" s="396"/>
      <c r="I867" s="398"/>
    </row>
    <row r="868" spans="2:9" x14ac:dyDescent="0.35">
      <c r="B868" s="396"/>
      <c r="C868" s="397"/>
      <c r="D868" s="397"/>
      <c r="E868" s="397"/>
      <c r="F868" s="396"/>
      <c r="G868" s="396"/>
      <c r="H868" s="396"/>
      <c r="I868" s="398"/>
    </row>
    <row r="869" spans="2:9" x14ac:dyDescent="0.35">
      <c r="B869" s="396"/>
      <c r="C869" s="397"/>
      <c r="D869" s="397"/>
      <c r="E869" s="397"/>
      <c r="F869" s="396"/>
      <c r="G869" s="396"/>
      <c r="H869" s="396"/>
      <c r="I869" s="398"/>
    </row>
    <row r="870" spans="2:9" x14ac:dyDescent="0.35">
      <c r="B870" s="396"/>
      <c r="C870" s="397"/>
      <c r="D870" s="397"/>
      <c r="E870" s="397"/>
      <c r="F870" s="396"/>
      <c r="G870" s="396"/>
      <c r="H870" s="396"/>
      <c r="I870" s="398"/>
    </row>
    <row r="871" spans="2:9" x14ac:dyDescent="0.35">
      <c r="B871" s="396"/>
      <c r="C871" s="397"/>
      <c r="D871" s="397"/>
      <c r="E871" s="397"/>
      <c r="F871" s="396"/>
      <c r="G871" s="396"/>
      <c r="H871" s="396"/>
      <c r="I871" s="398"/>
    </row>
    <row r="872" spans="2:9" x14ac:dyDescent="0.35">
      <c r="B872" s="396"/>
      <c r="C872" s="397"/>
      <c r="D872" s="397"/>
      <c r="E872" s="397"/>
      <c r="F872" s="396"/>
      <c r="G872" s="396"/>
      <c r="H872" s="396"/>
      <c r="I872" s="398"/>
    </row>
    <row r="873" spans="2:9" x14ac:dyDescent="0.35">
      <c r="B873" s="396"/>
      <c r="C873" s="397"/>
      <c r="D873" s="397"/>
      <c r="E873" s="397"/>
      <c r="F873" s="396"/>
      <c r="G873" s="396"/>
      <c r="H873" s="396"/>
      <c r="I873" s="398"/>
    </row>
    <row r="874" spans="2:9" x14ac:dyDescent="0.35">
      <c r="B874" s="396"/>
      <c r="C874" s="397"/>
      <c r="D874" s="397"/>
      <c r="E874" s="397"/>
      <c r="F874" s="396"/>
      <c r="G874" s="396"/>
      <c r="H874" s="396"/>
      <c r="I874" s="398"/>
    </row>
    <row r="875" spans="2:9" x14ac:dyDescent="0.35">
      <c r="B875" s="396"/>
      <c r="C875" s="397"/>
      <c r="D875" s="397"/>
      <c r="E875" s="397"/>
      <c r="F875" s="396"/>
      <c r="G875" s="396"/>
      <c r="H875" s="396"/>
      <c r="I875" s="398"/>
    </row>
    <row r="876" spans="2:9" x14ac:dyDescent="0.35">
      <c r="B876" s="396"/>
      <c r="C876" s="397"/>
      <c r="D876" s="397"/>
      <c r="E876" s="397"/>
      <c r="F876" s="396"/>
      <c r="G876" s="396"/>
      <c r="H876" s="396"/>
      <c r="I876" s="398"/>
    </row>
    <row r="877" spans="2:9" x14ac:dyDescent="0.35">
      <c r="B877" s="396"/>
      <c r="C877" s="397"/>
      <c r="D877" s="397"/>
      <c r="E877" s="397"/>
      <c r="F877" s="396"/>
      <c r="G877" s="396"/>
      <c r="H877" s="396"/>
      <c r="I877" s="398"/>
    </row>
    <row r="878" spans="2:9" x14ac:dyDescent="0.35">
      <c r="B878" s="396"/>
      <c r="C878" s="397"/>
      <c r="D878" s="397"/>
      <c r="E878" s="397"/>
      <c r="F878" s="396"/>
      <c r="G878" s="396"/>
      <c r="H878" s="396"/>
      <c r="I878" s="398"/>
    </row>
    <row r="879" spans="2:9" x14ac:dyDescent="0.35">
      <c r="B879" s="396"/>
      <c r="C879" s="397"/>
      <c r="D879" s="397"/>
      <c r="E879" s="397"/>
      <c r="F879" s="396"/>
      <c r="G879" s="396"/>
      <c r="H879" s="396"/>
      <c r="I879" s="398"/>
    </row>
    <row r="880" spans="2:9" x14ac:dyDescent="0.35">
      <c r="B880" s="396"/>
      <c r="C880" s="397"/>
      <c r="D880" s="397"/>
      <c r="E880" s="397"/>
      <c r="F880" s="396"/>
      <c r="G880" s="396"/>
      <c r="H880" s="396"/>
      <c r="I880" s="398"/>
    </row>
    <row r="881" spans="2:9" x14ac:dyDescent="0.35">
      <c r="B881" s="396"/>
      <c r="C881" s="397"/>
      <c r="D881" s="397"/>
      <c r="E881" s="397"/>
      <c r="F881" s="396"/>
      <c r="G881" s="396"/>
      <c r="H881" s="396"/>
      <c r="I881" s="398"/>
    </row>
    <row r="882" spans="2:9" x14ac:dyDescent="0.35">
      <c r="B882" s="396"/>
      <c r="C882" s="397"/>
      <c r="D882" s="397"/>
      <c r="E882" s="397"/>
      <c r="F882" s="396"/>
      <c r="G882" s="396"/>
      <c r="H882" s="396"/>
      <c r="I882" s="398"/>
    </row>
    <row r="883" spans="2:9" x14ac:dyDescent="0.35">
      <c r="B883" s="396"/>
      <c r="C883" s="397"/>
      <c r="D883" s="397"/>
      <c r="E883" s="397"/>
      <c r="F883" s="396"/>
      <c r="G883" s="396"/>
      <c r="H883" s="396"/>
      <c r="I883" s="398"/>
    </row>
    <row r="884" spans="2:9" x14ac:dyDescent="0.35">
      <c r="B884" s="396"/>
      <c r="C884" s="397"/>
      <c r="D884" s="397"/>
      <c r="E884" s="397"/>
      <c r="F884" s="396"/>
      <c r="G884" s="396"/>
      <c r="H884" s="396"/>
      <c r="I884" s="398"/>
    </row>
    <row r="885" spans="2:9" x14ac:dyDescent="0.35">
      <c r="B885" s="396"/>
      <c r="C885" s="397"/>
      <c r="D885" s="397"/>
      <c r="E885" s="397"/>
      <c r="F885" s="396"/>
      <c r="G885" s="396"/>
      <c r="H885" s="396"/>
      <c r="I885" s="398"/>
    </row>
    <row r="886" spans="2:9" x14ac:dyDescent="0.35">
      <c r="B886" s="396"/>
      <c r="C886" s="397"/>
      <c r="D886" s="397"/>
      <c r="E886" s="397"/>
      <c r="F886" s="396"/>
      <c r="G886" s="396"/>
      <c r="H886" s="396"/>
      <c r="I886" s="398"/>
    </row>
    <row r="887" spans="2:9" x14ac:dyDescent="0.35">
      <c r="B887" s="396"/>
      <c r="C887" s="397"/>
      <c r="D887" s="397"/>
      <c r="E887" s="397"/>
      <c r="F887" s="396"/>
      <c r="G887" s="396"/>
      <c r="H887" s="396"/>
      <c r="I887" s="398"/>
    </row>
    <row r="888" spans="2:9" x14ac:dyDescent="0.35">
      <c r="B888" s="396"/>
      <c r="C888" s="397"/>
      <c r="D888" s="397"/>
      <c r="E888" s="397"/>
      <c r="F888" s="396"/>
      <c r="G888" s="396"/>
      <c r="H888" s="396"/>
      <c r="I888" s="398"/>
    </row>
    <row r="889" spans="2:9" x14ac:dyDescent="0.35">
      <c r="B889" s="396"/>
      <c r="C889" s="397"/>
      <c r="D889" s="397"/>
      <c r="E889" s="397"/>
      <c r="F889" s="396"/>
      <c r="G889" s="396"/>
      <c r="H889" s="396"/>
      <c r="I889" s="398"/>
    </row>
    <row r="890" spans="2:9" x14ac:dyDescent="0.35">
      <c r="B890" s="396"/>
      <c r="C890" s="397"/>
      <c r="D890" s="397"/>
      <c r="E890" s="397"/>
      <c r="F890" s="396"/>
      <c r="G890" s="396"/>
      <c r="H890" s="396"/>
      <c r="I890" s="398"/>
    </row>
    <row r="891" spans="2:9" x14ac:dyDescent="0.35">
      <c r="B891" s="396"/>
      <c r="C891" s="397"/>
      <c r="D891" s="397"/>
      <c r="E891" s="397"/>
      <c r="F891" s="396"/>
      <c r="G891" s="396"/>
      <c r="H891" s="396"/>
      <c r="I891" s="398"/>
    </row>
    <row r="892" spans="2:9" x14ac:dyDescent="0.35">
      <c r="B892" s="396"/>
      <c r="C892" s="397"/>
      <c r="D892" s="397"/>
      <c r="E892" s="397"/>
      <c r="F892" s="396"/>
      <c r="G892" s="396"/>
      <c r="H892" s="396"/>
      <c r="I892" s="398"/>
    </row>
    <row r="893" spans="2:9" x14ac:dyDescent="0.35">
      <c r="B893" s="396"/>
      <c r="C893" s="397"/>
      <c r="D893" s="397"/>
      <c r="E893" s="397"/>
      <c r="F893" s="396"/>
      <c r="G893" s="396"/>
      <c r="H893" s="396"/>
      <c r="I893" s="398"/>
    </row>
    <row r="894" spans="2:9" x14ac:dyDescent="0.35">
      <c r="B894" s="396"/>
      <c r="C894" s="397"/>
      <c r="D894" s="397"/>
      <c r="E894" s="397"/>
      <c r="F894" s="396"/>
      <c r="G894" s="396"/>
      <c r="H894" s="396"/>
      <c r="I894" s="398"/>
    </row>
    <row r="895" spans="2:9" x14ac:dyDescent="0.35">
      <c r="B895" s="396"/>
      <c r="C895" s="397"/>
      <c r="D895" s="397"/>
      <c r="E895" s="397"/>
      <c r="F895" s="396"/>
      <c r="G895" s="396"/>
      <c r="H895" s="396"/>
      <c r="I895" s="398"/>
    </row>
    <row r="896" spans="2:9" x14ac:dyDescent="0.35">
      <c r="B896" s="396"/>
      <c r="C896" s="397"/>
      <c r="D896" s="397"/>
      <c r="E896" s="397"/>
      <c r="F896" s="396"/>
      <c r="G896" s="396"/>
      <c r="H896" s="396"/>
      <c r="I896" s="398"/>
    </row>
    <row r="897" spans="2:9" x14ac:dyDescent="0.35">
      <c r="B897" s="396"/>
      <c r="C897" s="397"/>
      <c r="D897" s="397"/>
      <c r="E897" s="397"/>
      <c r="F897" s="396"/>
      <c r="G897" s="396"/>
      <c r="H897" s="396"/>
      <c r="I897" s="398"/>
    </row>
    <row r="898" spans="2:9" x14ac:dyDescent="0.35">
      <c r="B898" s="396"/>
      <c r="C898" s="397"/>
      <c r="D898" s="397"/>
      <c r="E898" s="397"/>
      <c r="F898" s="396"/>
      <c r="G898" s="396"/>
      <c r="H898" s="396"/>
      <c r="I898" s="398"/>
    </row>
    <row r="899" spans="2:9" x14ac:dyDescent="0.35">
      <c r="B899" s="396"/>
      <c r="C899" s="397"/>
      <c r="D899" s="397"/>
      <c r="E899" s="397"/>
      <c r="F899" s="396"/>
      <c r="G899" s="396"/>
      <c r="H899" s="396"/>
      <c r="I899" s="398"/>
    </row>
    <row r="900" spans="2:9" x14ac:dyDescent="0.35">
      <c r="B900" s="396"/>
      <c r="C900" s="397"/>
      <c r="D900" s="397"/>
      <c r="E900" s="397"/>
      <c r="F900" s="396"/>
      <c r="G900" s="396"/>
      <c r="H900" s="396"/>
      <c r="I900" s="398"/>
    </row>
    <row r="901" spans="2:9" x14ac:dyDescent="0.35">
      <c r="B901" s="396"/>
      <c r="C901" s="397"/>
      <c r="D901" s="397"/>
      <c r="E901" s="397"/>
      <c r="F901" s="396"/>
      <c r="G901" s="396"/>
      <c r="H901" s="396"/>
      <c r="I901" s="398"/>
    </row>
    <row r="902" spans="2:9" x14ac:dyDescent="0.35">
      <c r="B902" s="396"/>
      <c r="C902" s="397"/>
      <c r="D902" s="397"/>
      <c r="E902" s="397"/>
      <c r="F902" s="396"/>
      <c r="G902" s="396"/>
      <c r="H902" s="396"/>
      <c r="I902" s="398"/>
    </row>
    <row r="903" spans="2:9" x14ac:dyDescent="0.35">
      <c r="B903" s="396"/>
      <c r="C903" s="397"/>
      <c r="D903" s="397"/>
      <c r="E903" s="397"/>
      <c r="F903" s="396"/>
      <c r="G903" s="396"/>
      <c r="H903" s="396"/>
      <c r="I903" s="398"/>
    </row>
    <row r="904" spans="2:9" x14ac:dyDescent="0.35">
      <c r="B904" s="396"/>
      <c r="C904" s="397"/>
      <c r="D904" s="397"/>
      <c r="E904" s="397"/>
      <c r="F904" s="396"/>
      <c r="G904" s="396"/>
      <c r="H904" s="396"/>
      <c r="I904" s="398"/>
    </row>
    <row r="905" spans="2:9" x14ac:dyDescent="0.35">
      <c r="B905" s="396"/>
      <c r="C905" s="397"/>
      <c r="D905" s="397"/>
      <c r="E905" s="397"/>
      <c r="F905" s="396"/>
      <c r="G905" s="396"/>
      <c r="H905" s="396"/>
      <c r="I905" s="398"/>
    </row>
    <row r="906" spans="2:9" x14ac:dyDescent="0.35">
      <c r="B906" s="396"/>
      <c r="C906" s="397"/>
      <c r="D906" s="397"/>
      <c r="E906" s="397"/>
      <c r="F906" s="396"/>
      <c r="G906" s="396"/>
      <c r="H906" s="396"/>
      <c r="I906" s="398"/>
    </row>
    <row r="907" spans="2:9" x14ac:dyDescent="0.35">
      <c r="B907" s="396"/>
      <c r="C907" s="397"/>
      <c r="D907" s="397"/>
      <c r="E907" s="397"/>
      <c r="F907" s="396"/>
      <c r="G907" s="396"/>
      <c r="H907" s="396"/>
      <c r="I907" s="398"/>
    </row>
    <row r="908" spans="2:9" x14ac:dyDescent="0.35">
      <c r="B908" s="396"/>
      <c r="C908" s="397"/>
      <c r="D908" s="397"/>
      <c r="E908" s="397"/>
      <c r="F908" s="396"/>
      <c r="G908" s="396"/>
      <c r="H908" s="396"/>
      <c r="I908" s="398"/>
    </row>
    <row r="909" spans="2:9" x14ac:dyDescent="0.35">
      <c r="B909" s="396"/>
      <c r="C909" s="397"/>
      <c r="D909" s="397"/>
      <c r="E909" s="397"/>
      <c r="F909" s="396"/>
      <c r="G909" s="396"/>
      <c r="H909" s="396"/>
      <c r="I909" s="398"/>
    </row>
    <row r="910" spans="2:9" x14ac:dyDescent="0.35">
      <c r="B910" s="396"/>
      <c r="C910" s="397"/>
      <c r="D910" s="397"/>
      <c r="E910" s="397"/>
      <c r="F910" s="396"/>
      <c r="G910" s="396"/>
      <c r="H910" s="396"/>
      <c r="I910" s="398"/>
    </row>
    <row r="911" spans="2:9" x14ac:dyDescent="0.35">
      <c r="B911" s="396"/>
      <c r="C911" s="397"/>
      <c r="D911" s="397"/>
      <c r="E911" s="397"/>
      <c r="F911" s="396"/>
      <c r="G911" s="396"/>
      <c r="H911" s="396"/>
      <c r="I911" s="398"/>
    </row>
    <row r="912" spans="2:9" x14ac:dyDescent="0.35">
      <c r="B912" s="396"/>
      <c r="C912" s="397"/>
      <c r="D912" s="397"/>
      <c r="E912" s="397"/>
      <c r="F912" s="396"/>
      <c r="G912" s="396"/>
      <c r="H912" s="396"/>
      <c r="I912" s="398"/>
    </row>
    <row r="913" spans="2:9" x14ac:dyDescent="0.35">
      <c r="B913" s="396"/>
      <c r="C913" s="397"/>
      <c r="D913" s="397"/>
      <c r="E913" s="397"/>
      <c r="F913" s="396"/>
      <c r="G913" s="396"/>
      <c r="H913" s="396"/>
      <c r="I913" s="398"/>
    </row>
    <row r="914" spans="2:9" x14ac:dyDescent="0.35">
      <c r="B914" s="396"/>
      <c r="C914" s="397"/>
      <c r="D914" s="397"/>
      <c r="E914" s="397"/>
      <c r="F914" s="396"/>
      <c r="G914" s="396"/>
      <c r="H914" s="396"/>
      <c r="I914" s="398"/>
    </row>
    <row r="915" spans="2:9" x14ac:dyDescent="0.35">
      <c r="B915" s="396"/>
      <c r="C915" s="397"/>
      <c r="D915" s="397"/>
      <c r="E915" s="397"/>
      <c r="F915" s="396"/>
      <c r="G915" s="396"/>
      <c r="H915" s="396"/>
      <c r="I915" s="398"/>
    </row>
    <row r="916" spans="2:9" x14ac:dyDescent="0.35">
      <c r="B916" s="396"/>
      <c r="C916" s="397"/>
      <c r="D916" s="397"/>
      <c r="E916" s="397"/>
      <c r="F916" s="396"/>
      <c r="G916" s="396"/>
      <c r="H916" s="396"/>
      <c r="I916" s="398"/>
    </row>
    <row r="917" spans="2:9" x14ac:dyDescent="0.35">
      <c r="B917" s="396"/>
      <c r="C917" s="397"/>
      <c r="D917" s="397"/>
      <c r="E917" s="397"/>
      <c r="F917" s="396"/>
      <c r="G917" s="396"/>
      <c r="H917" s="396"/>
      <c r="I917" s="398"/>
    </row>
    <row r="918" spans="2:9" x14ac:dyDescent="0.35">
      <c r="B918" s="396"/>
      <c r="C918" s="397"/>
      <c r="D918" s="397"/>
      <c r="E918" s="397"/>
      <c r="F918" s="396"/>
      <c r="G918" s="396"/>
      <c r="H918" s="396"/>
      <c r="I918" s="398"/>
    </row>
    <row r="919" spans="2:9" x14ac:dyDescent="0.35">
      <c r="B919" s="396"/>
      <c r="C919" s="397"/>
      <c r="D919" s="397"/>
      <c r="E919" s="397"/>
      <c r="F919" s="396"/>
      <c r="G919" s="396"/>
      <c r="H919" s="396"/>
      <c r="I919" s="398"/>
    </row>
    <row r="920" spans="2:9" x14ac:dyDescent="0.35">
      <c r="B920" s="396"/>
      <c r="C920" s="397"/>
      <c r="D920" s="397"/>
      <c r="E920" s="397"/>
      <c r="F920" s="396"/>
      <c r="G920" s="396"/>
      <c r="H920" s="396"/>
      <c r="I920" s="398"/>
    </row>
    <row r="921" spans="2:9" x14ac:dyDescent="0.35">
      <c r="B921" s="396"/>
      <c r="C921" s="397"/>
      <c r="D921" s="397"/>
      <c r="E921" s="397"/>
      <c r="F921" s="396"/>
      <c r="G921" s="396"/>
      <c r="H921" s="396"/>
      <c r="I921" s="398"/>
    </row>
    <row r="922" spans="2:9" x14ac:dyDescent="0.35">
      <c r="B922" s="396"/>
      <c r="C922" s="397"/>
      <c r="D922" s="397"/>
      <c r="E922" s="397"/>
      <c r="F922" s="396"/>
      <c r="G922" s="396"/>
      <c r="H922" s="396"/>
      <c r="I922" s="398"/>
    </row>
    <row r="923" spans="2:9" x14ac:dyDescent="0.35">
      <c r="B923" s="396"/>
      <c r="C923" s="397"/>
      <c r="D923" s="397"/>
      <c r="E923" s="397"/>
      <c r="F923" s="396"/>
      <c r="G923" s="396"/>
      <c r="H923" s="396"/>
      <c r="I923" s="398"/>
    </row>
    <row r="924" spans="2:9" x14ac:dyDescent="0.35">
      <c r="B924" s="396"/>
      <c r="C924" s="397"/>
      <c r="D924" s="397"/>
      <c r="E924" s="397"/>
      <c r="F924" s="396"/>
      <c r="G924" s="396"/>
      <c r="H924" s="396"/>
      <c r="I924" s="398"/>
    </row>
    <row r="925" spans="2:9" x14ac:dyDescent="0.35">
      <c r="B925" s="396"/>
      <c r="C925" s="397"/>
      <c r="D925" s="397"/>
      <c r="E925" s="397"/>
      <c r="F925" s="396"/>
      <c r="G925" s="396"/>
      <c r="H925" s="396"/>
      <c r="I925" s="398"/>
    </row>
    <row r="926" spans="2:9" x14ac:dyDescent="0.35">
      <c r="B926" s="396"/>
      <c r="C926" s="397"/>
      <c r="D926" s="397"/>
      <c r="E926" s="397"/>
      <c r="F926" s="396"/>
      <c r="G926" s="396"/>
      <c r="H926" s="396"/>
      <c r="I926" s="398"/>
    </row>
    <row r="927" spans="2:9" x14ac:dyDescent="0.35">
      <c r="B927" s="396"/>
      <c r="C927" s="397"/>
      <c r="D927" s="397"/>
      <c r="E927" s="397"/>
      <c r="F927" s="396"/>
      <c r="G927" s="396"/>
      <c r="H927" s="396"/>
      <c r="I927" s="398"/>
    </row>
    <row r="928" spans="2:9" x14ac:dyDescent="0.35">
      <c r="B928" s="396"/>
      <c r="C928" s="397"/>
      <c r="D928" s="397"/>
      <c r="E928" s="397"/>
      <c r="F928" s="396"/>
      <c r="G928" s="396"/>
      <c r="H928" s="396"/>
      <c r="I928" s="398"/>
    </row>
    <row r="929" spans="2:9" x14ac:dyDescent="0.35">
      <c r="B929" s="396"/>
      <c r="C929" s="397"/>
      <c r="D929" s="397"/>
      <c r="E929" s="397"/>
      <c r="F929" s="396"/>
      <c r="G929" s="396"/>
      <c r="H929" s="396"/>
      <c r="I929" s="398"/>
    </row>
    <row r="930" spans="2:9" x14ac:dyDescent="0.35">
      <c r="B930" s="396"/>
      <c r="C930" s="397"/>
      <c r="D930" s="397"/>
      <c r="E930" s="397"/>
      <c r="F930" s="396"/>
      <c r="G930" s="396"/>
      <c r="H930" s="396"/>
      <c r="I930" s="398"/>
    </row>
    <row r="931" spans="2:9" x14ac:dyDescent="0.35">
      <c r="B931" s="396"/>
      <c r="C931" s="397"/>
      <c r="D931" s="397"/>
      <c r="E931" s="397"/>
      <c r="F931" s="396"/>
      <c r="G931" s="396"/>
      <c r="H931" s="396"/>
      <c r="I931" s="398"/>
    </row>
    <row r="932" spans="2:9" x14ac:dyDescent="0.35">
      <c r="B932" s="396"/>
      <c r="C932" s="397"/>
      <c r="D932" s="397"/>
      <c r="E932" s="397"/>
      <c r="F932" s="396"/>
      <c r="G932" s="396"/>
      <c r="H932" s="396"/>
      <c r="I932" s="398"/>
    </row>
    <row r="933" spans="2:9" x14ac:dyDescent="0.35">
      <c r="B933" s="396"/>
      <c r="C933" s="397"/>
      <c r="D933" s="397"/>
      <c r="E933" s="397"/>
      <c r="F933" s="396"/>
      <c r="G933" s="396"/>
      <c r="H933" s="396"/>
      <c r="I933" s="398"/>
    </row>
    <row r="934" spans="2:9" x14ac:dyDescent="0.35">
      <c r="B934" s="396"/>
      <c r="C934" s="397"/>
      <c r="D934" s="397"/>
      <c r="E934" s="397"/>
      <c r="F934" s="396"/>
      <c r="G934" s="396"/>
      <c r="H934" s="396"/>
      <c r="I934" s="398"/>
    </row>
    <row r="935" spans="2:9" x14ac:dyDescent="0.35">
      <c r="B935" s="396"/>
      <c r="C935" s="397"/>
      <c r="D935" s="397"/>
      <c r="E935" s="397"/>
      <c r="F935" s="396"/>
      <c r="G935" s="396"/>
      <c r="H935" s="396"/>
      <c r="I935" s="398"/>
    </row>
    <row r="936" spans="2:9" x14ac:dyDescent="0.35">
      <c r="B936" s="396"/>
      <c r="C936" s="397"/>
      <c r="D936" s="397"/>
      <c r="E936" s="397"/>
      <c r="F936" s="396"/>
      <c r="G936" s="396"/>
      <c r="H936" s="396"/>
      <c r="I936" s="398"/>
    </row>
    <row r="937" spans="2:9" x14ac:dyDescent="0.35">
      <c r="B937" s="396"/>
      <c r="C937" s="397"/>
      <c r="D937" s="397"/>
      <c r="E937" s="397"/>
      <c r="F937" s="396"/>
      <c r="G937" s="396"/>
      <c r="H937" s="396"/>
      <c r="I937" s="398"/>
    </row>
    <row r="938" spans="2:9" x14ac:dyDescent="0.35">
      <c r="B938" s="396"/>
      <c r="C938" s="397"/>
      <c r="D938" s="397"/>
      <c r="E938" s="397"/>
      <c r="F938" s="396"/>
      <c r="G938" s="396"/>
      <c r="H938" s="396"/>
      <c r="I938" s="398"/>
    </row>
    <row r="939" spans="2:9" x14ac:dyDescent="0.35">
      <c r="B939" s="396"/>
      <c r="C939" s="397"/>
      <c r="D939" s="397"/>
      <c r="E939" s="397"/>
      <c r="F939" s="396"/>
      <c r="G939" s="396"/>
      <c r="H939" s="396"/>
      <c r="I939" s="398"/>
    </row>
    <row r="940" spans="2:9" x14ac:dyDescent="0.35">
      <c r="B940" s="396"/>
      <c r="C940" s="397"/>
      <c r="D940" s="397"/>
      <c r="E940" s="397"/>
      <c r="F940" s="396"/>
      <c r="G940" s="396"/>
      <c r="H940" s="396"/>
      <c r="I940" s="398"/>
    </row>
    <row r="941" spans="2:9" x14ac:dyDescent="0.35">
      <c r="B941" s="396"/>
      <c r="C941" s="397"/>
      <c r="D941" s="397"/>
      <c r="E941" s="397"/>
      <c r="F941" s="396"/>
      <c r="G941" s="396"/>
      <c r="H941" s="396"/>
      <c r="I941" s="398"/>
    </row>
    <row r="942" spans="2:9" x14ac:dyDescent="0.35">
      <c r="B942" s="396"/>
      <c r="C942" s="397"/>
      <c r="D942" s="397"/>
      <c r="E942" s="397"/>
      <c r="F942" s="396"/>
      <c r="G942" s="396"/>
      <c r="H942" s="396"/>
      <c r="I942" s="398"/>
    </row>
    <row r="943" spans="2:9" x14ac:dyDescent="0.35">
      <c r="B943" s="396"/>
      <c r="C943" s="397"/>
      <c r="D943" s="397"/>
      <c r="E943" s="397"/>
      <c r="F943" s="396"/>
      <c r="G943" s="396"/>
      <c r="H943" s="396"/>
      <c r="I943" s="398"/>
    </row>
    <row r="944" spans="2:9" x14ac:dyDescent="0.35">
      <c r="B944" s="396"/>
      <c r="C944" s="397"/>
      <c r="D944" s="397"/>
      <c r="E944" s="397"/>
      <c r="F944" s="396"/>
      <c r="G944" s="396"/>
      <c r="H944" s="396"/>
      <c r="I944" s="398"/>
    </row>
    <row r="945" spans="2:9" x14ac:dyDescent="0.35">
      <c r="B945" s="396"/>
      <c r="C945" s="397"/>
      <c r="D945" s="397"/>
      <c r="E945" s="397"/>
      <c r="F945" s="396"/>
      <c r="G945" s="396"/>
      <c r="H945" s="396"/>
      <c r="I945" s="398"/>
    </row>
    <row r="946" spans="2:9" x14ac:dyDescent="0.35">
      <c r="B946" s="396"/>
      <c r="C946" s="397"/>
      <c r="D946" s="397"/>
      <c r="E946" s="397"/>
      <c r="F946" s="396"/>
      <c r="G946" s="396"/>
      <c r="H946" s="396"/>
      <c r="I946" s="398"/>
    </row>
    <row r="947" spans="2:9" x14ac:dyDescent="0.35">
      <c r="B947" s="396"/>
      <c r="C947" s="397"/>
      <c r="D947" s="397"/>
      <c r="E947" s="397"/>
      <c r="F947" s="396"/>
      <c r="G947" s="396"/>
      <c r="H947" s="396"/>
      <c r="I947" s="398"/>
    </row>
    <row r="948" spans="2:9" x14ac:dyDescent="0.35">
      <c r="B948" s="396"/>
      <c r="C948" s="397"/>
      <c r="D948" s="397"/>
      <c r="E948" s="397"/>
      <c r="F948" s="396"/>
      <c r="G948" s="396"/>
      <c r="H948" s="396"/>
      <c r="I948" s="398"/>
    </row>
    <row r="949" spans="2:9" x14ac:dyDescent="0.35">
      <c r="B949" s="396"/>
      <c r="C949" s="397"/>
      <c r="D949" s="397"/>
      <c r="E949" s="397"/>
      <c r="F949" s="396"/>
      <c r="G949" s="396"/>
      <c r="H949" s="396"/>
      <c r="I949" s="398"/>
    </row>
    <row r="950" spans="2:9" x14ac:dyDescent="0.35">
      <c r="B950" s="396"/>
      <c r="C950" s="397"/>
      <c r="D950" s="397"/>
      <c r="E950" s="397"/>
      <c r="F950" s="396"/>
      <c r="G950" s="396"/>
      <c r="H950" s="396"/>
      <c r="I950" s="398"/>
    </row>
    <row r="951" spans="2:9" x14ac:dyDescent="0.35">
      <c r="B951" s="396"/>
      <c r="C951" s="397"/>
      <c r="D951" s="397"/>
      <c r="E951" s="397"/>
      <c r="F951" s="396"/>
      <c r="G951" s="396"/>
      <c r="H951" s="396"/>
      <c r="I951" s="398"/>
    </row>
    <row r="952" spans="2:9" x14ac:dyDescent="0.35">
      <c r="B952" s="396"/>
      <c r="C952" s="397"/>
      <c r="D952" s="397"/>
      <c r="E952" s="397"/>
      <c r="F952" s="396"/>
      <c r="G952" s="396"/>
      <c r="H952" s="396"/>
      <c r="I952" s="398"/>
    </row>
    <row r="953" spans="2:9" x14ac:dyDescent="0.35">
      <c r="B953" s="396"/>
      <c r="C953" s="397"/>
      <c r="D953" s="397"/>
      <c r="E953" s="397"/>
      <c r="F953" s="396"/>
      <c r="G953" s="396"/>
      <c r="H953" s="396"/>
      <c r="I953" s="398"/>
    </row>
    <row r="954" spans="2:9" x14ac:dyDescent="0.35">
      <c r="B954" s="396"/>
      <c r="C954" s="397"/>
      <c r="D954" s="397"/>
      <c r="E954" s="397"/>
      <c r="F954" s="396"/>
      <c r="G954" s="396"/>
      <c r="H954" s="396"/>
      <c r="I954" s="398"/>
    </row>
    <row r="955" spans="2:9" x14ac:dyDescent="0.35">
      <c r="B955" s="396"/>
      <c r="C955" s="397"/>
      <c r="D955" s="397"/>
      <c r="E955" s="397"/>
      <c r="F955" s="396"/>
      <c r="G955" s="396"/>
      <c r="H955" s="396"/>
      <c r="I955" s="398"/>
    </row>
    <row r="956" spans="2:9" x14ac:dyDescent="0.35">
      <c r="B956" s="396"/>
      <c r="C956" s="397"/>
      <c r="D956" s="397"/>
      <c r="E956" s="397"/>
      <c r="F956" s="396"/>
      <c r="G956" s="396"/>
      <c r="H956" s="396"/>
      <c r="I956" s="398"/>
    </row>
    <row r="957" spans="2:9" x14ac:dyDescent="0.35">
      <c r="B957" s="396"/>
      <c r="C957" s="397"/>
      <c r="D957" s="397"/>
      <c r="E957" s="397"/>
      <c r="F957" s="396"/>
      <c r="G957" s="396"/>
      <c r="H957" s="396"/>
      <c r="I957" s="398"/>
    </row>
    <row r="958" spans="2:9" x14ac:dyDescent="0.35">
      <c r="B958" s="396"/>
      <c r="C958" s="397"/>
      <c r="D958" s="397"/>
      <c r="E958" s="397"/>
      <c r="F958" s="396"/>
      <c r="G958" s="396"/>
      <c r="H958" s="396"/>
      <c r="I958" s="398"/>
    </row>
    <row r="959" spans="2:9" x14ac:dyDescent="0.35">
      <c r="B959" s="396"/>
      <c r="C959" s="397"/>
      <c r="D959" s="397"/>
      <c r="E959" s="397"/>
      <c r="F959" s="396"/>
      <c r="G959" s="396"/>
      <c r="H959" s="396"/>
      <c r="I959" s="398"/>
    </row>
    <row r="960" spans="2:9" x14ac:dyDescent="0.35">
      <c r="B960" s="396"/>
      <c r="C960" s="397"/>
      <c r="D960" s="397"/>
      <c r="E960" s="397"/>
      <c r="F960" s="396"/>
      <c r="G960" s="396"/>
      <c r="H960" s="396"/>
      <c r="I960" s="398"/>
    </row>
    <row r="961" spans="2:9" x14ac:dyDescent="0.35">
      <c r="B961" s="396"/>
      <c r="C961" s="397"/>
      <c r="D961" s="397"/>
      <c r="E961" s="397"/>
      <c r="F961" s="396"/>
      <c r="G961" s="396"/>
      <c r="H961" s="396"/>
      <c r="I961" s="398"/>
    </row>
    <row r="962" spans="2:9" x14ac:dyDescent="0.35">
      <c r="B962" s="396"/>
      <c r="C962" s="397"/>
      <c r="D962" s="397"/>
      <c r="E962" s="397"/>
      <c r="F962" s="396"/>
      <c r="G962" s="396"/>
      <c r="H962" s="396"/>
      <c r="I962" s="398"/>
    </row>
    <row r="963" spans="2:9" x14ac:dyDescent="0.35">
      <c r="B963" s="396"/>
      <c r="C963" s="397"/>
      <c r="D963" s="397"/>
      <c r="E963" s="397"/>
      <c r="F963" s="396"/>
      <c r="G963" s="396"/>
      <c r="H963" s="396"/>
      <c r="I963" s="398"/>
    </row>
    <row r="964" spans="2:9" x14ac:dyDescent="0.35">
      <c r="B964" s="396"/>
      <c r="C964" s="397"/>
      <c r="D964" s="397"/>
      <c r="E964" s="397"/>
      <c r="F964" s="396"/>
      <c r="G964" s="396"/>
      <c r="H964" s="396"/>
      <c r="I964" s="398"/>
    </row>
    <row r="965" spans="2:9" x14ac:dyDescent="0.35">
      <c r="B965" s="396"/>
      <c r="C965" s="397"/>
      <c r="D965" s="397"/>
      <c r="E965" s="397"/>
      <c r="F965" s="396"/>
      <c r="G965" s="396"/>
      <c r="H965" s="396"/>
      <c r="I965" s="398"/>
    </row>
    <row r="966" spans="2:9" x14ac:dyDescent="0.35">
      <c r="B966" s="396"/>
      <c r="C966" s="397"/>
      <c r="D966" s="397"/>
      <c r="E966" s="397"/>
      <c r="F966" s="396"/>
      <c r="G966" s="396"/>
      <c r="H966" s="396"/>
      <c r="I966" s="398"/>
    </row>
    <row r="967" spans="2:9" x14ac:dyDescent="0.35">
      <c r="B967" s="396"/>
      <c r="C967" s="397"/>
      <c r="D967" s="397"/>
      <c r="E967" s="397"/>
      <c r="F967" s="396"/>
      <c r="G967" s="396"/>
      <c r="H967" s="396"/>
      <c r="I967" s="398"/>
    </row>
    <row r="968" spans="2:9" x14ac:dyDescent="0.35">
      <c r="B968" s="396"/>
      <c r="C968" s="397"/>
      <c r="D968" s="397"/>
      <c r="E968" s="397"/>
      <c r="F968" s="396"/>
      <c r="G968" s="396"/>
      <c r="H968" s="396"/>
      <c r="I968" s="398"/>
    </row>
    <row r="969" spans="2:9" x14ac:dyDescent="0.35">
      <c r="B969" s="396"/>
      <c r="C969" s="397"/>
      <c r="D969" s="397"/>
      <c r="E969" s="397"/>
      <c r="F969" s="396"/>
      <c r="G969" s="396"/>
      <c r="H969" s="396"/>
      <c r="I969" s="398"/>
    </row>
    <row r="970" spans="2:9" x14ac:dyDescent="0.35">
      <c r="B970" s="396"/>
      <c r="C970" s="397"/>
      <c r="D970" s="397"/>
      <c r="E970" s="397"/>
      <c r="F970" s="396"/>
      <c r="G970" s="396"/>
      <c r="H970" s="396"/>
      <c r="I970" s="398"/>
    </row>
    <row r="971" spans="2:9" x14ac:dyDescent="0.35">
      <c r="B971" s="396"/>
      <c r="C971" s="397"/>
      <c r="D971" s="397"/>
      <c r="E971" s="397"/>
      <c r="F971" s="396"/>
      <c r="G971" s="396"/>
      <c r="H971" s="396"/>
      <c r="I971" s="398"/>
    </row>
    <row r="972" spans="2:9" x14ac:dyDescent="0.35">
      <c r="B972" s="396"/>
      <c r="C972" s="397"/>
      <c r="D972" s="397"/>
      <c r="E972" s="397"/>
      <c r="F972" s="396"/>
      <c r="G972" s="396"/>
      <c r="H972" s="396"/>
      <c r="I972" s="398"/>
    </row>
    <row r="973" spans="2:9" x14ac:dyDescent="0.35">
      <c r="B973" s="396"/>
      <c r="C973" s="397"/>
      <c r="D973" s="397"/>
      <c r="E973" s="397"/>
      <c r="F973" s="396"/>
      <c r="G973" s="396"/>
      <c r="H973" s="396"/>
      <c r="I973" s="398"/>
    </row>
    <row r="974" spans="2:9" x14ac:dyDescent="0.35">
      <c r="B974" s="396"/>
      <c r="C974" s="397"/>
      <c r="D974" s="397"/>
      <c r="E974" s="397"/>
      <c r="F974" s="396"/>
      <c r="G974" s="396"/>
      <c r="H974" s="396"/>
      <c r="I974" s="398"/>
    </row>
    <row r="975" spans="2:9" x14ac:dyDescent="0.35">
      <c r="B975" s="396"/>
      <c r="C975" s="397"/>
      <c r="D975" s="397"/>
      <c r="E975" s="397"/>
      <c r="F975" s="396"/>
      <c r="G975" s="396"/>
      <c r="H975" s="396"/>
      <c r="I975" s="398"/>
    </row>
    <row r="976" spans="2:9" x14ac:dyDescent="0.35">
      <c r="B976" s="396"/>
      <c r="C976" s="397"/>
      <c r="D976" s="397"/>
      <c r="E976" s="397"/>
      <c r="F976" s="396"/>
      <c r="G976" s="396"/>
      <c r="H976" s="396"/>
      <c r="I976" s="398"/>
    </row>
    <row r="977" spans="2:9" x14ac:dyDescent="0.35">
      <c r="B977" s="396"/>
      <c r="C977" s="397"/>
      <c r="D977" s="397"/>
      <c r="E977" s="397"/>
      <c r="F977" s="396"/>
      <c r="G977" s="396"/>
      <c r="H977" s="396"/>
      <c r="I977" s="398"/>
    </row>
    <row r="978" spans="2:9" x14ac:dyDescent="0.35">
      <c r="B978" s="396"/>
      <c r="C978" s="397"/>
      <c r="D978" s="397"/>
      <c r="E978" s="397"/>
      <c r="F978" s="396"/>
      <c r="G978" s="396"/>
      <c r="H978" s="396"/>
      <c r="I978" s="398"/>
    </row>
    <row r="979" spans="2:9" x14ac:dyDescent="0.35">
      <c r="B979" s="396"/>
      <c r="C979" s="397"/>
      <c r="D979" s="397"/>
      <c r="E979" s="397"/>
      <c r="F979" s="396"/>
      <c r="G979" s="396"/>
      <c r="H979" s="396"/>
      <c r="I979" s="398"/>
    </row>
    <row r="980" spans="2:9" x14ac:dyDescent="0.35">
      <c r="B980" s="396"/>
      <c r="C980" s="397"/>
      <c r="D980" s="397"/>
      <c r="E980" s="397"/>
      <c r="F980" s="396"/>
      <c r="G980" s="396"/>
      <c r="H980" s="396"/>
      <c r="I980" s="398"/>
    </row>
    <row r="981" spans="2:9" x14ac:dyDescent="0.35">
      <c r="B981" s="396"/>
      <c r="C981" s="397"/>
      <c r="D981" s="397"/>
      <c r="E981" s="397"/>
      <c r="F981" s="396"/>
      <c r="G981" s="396"/>
      <c r="H981" s="396"/>
      <c r="I981" s="398"/>
    </row>
    <row r="982" spans="2:9" x14ac:dyDescent="0.35">
      <c r="B982" s="396"/>
      <c r="C982" s="397"/>
      <c r="D982" s="397"/>
      <c r="E982" s="397"/>
      <c r="F982" s="396"/>
      <c r="G982" s="396"/>
      <c r="H982" s="396"/>
      <c r="I982" s="398"/>
    </row>
    <row r="983" spans="2:9" x14ac:dyDescent="0.35">
      <c r="B983" s="396"/>
      <c r="C983" s="397"/>
      <c r="D983" s="397"/>
      <c r="E983" s="397"/>
      <c r="F983" s="396"/>
      <c r="G983" s="396"/>
      <c r="H983" s="396"/>
      <c r="I983" s="398"/>
    </row>
    <row r="984" spans="2:9" x14ac:dyDescent="0.35">
      <c r="B984" s="396"/>
      <c r="C984" s="397"/>
      <c r="D984" s="397"/>
      <c r="E984" s="397"/>
      <c r="F984" s="396"/>
      <c r="G984" s="396"/>
      <c r="H984" s="396"/>
      <c r="I984" s="398"/>
    </row>
    <row r="985" spans="2:9" x14ac:dyDescent="0.35">
      <c r="B985" s="396"/>
      <c r="C985" s="397"/>
      <c r="D985" s="397"/>
      <c r="E985" s="397"/>
      <c r="F985" s="396"/>
      <c r="G985" s="396"/>
      <c r="H985" s="396"/>
      <c r="I985" s="398"/>
    </row>
    <row r="986" spans="2:9" x14ac:dyDescent="0.35">
      <c r="B986" s="396"/>
      <c r="C986" s="397"/>
      <c r="D986" s="397"/>
      <c r="E986" s="397"/>
      <c r="F986" s="396"/>
      <c r="G986" s="396"/>
      <c r="H986" s="396"/>
      <c r="I986" s="398"/>
    </row>
    <row r="987" spans="2:9" x14ac:dyDescent="0.35">
      <c r="B987" s="396"/>
      <c r="C987" s="397"/>
      <c r="D987" s="397"/>
      <c r="E987" s="397"/>
      <c r="F987" s="396"/>
      <c r="G987" s="396"/>
      <c r="H987" s="396"/>
      <c r="I987" s="398"/>
    </row>
    <row r="988" spans="2:9" x14ac:dyDescent="0.35">
      <c r="B988" s="396"/>
      <c r="C988" s="397"/>
      <c r="D988" s="397"/>
      <c r="E988" s="397"/>
      <c r="F988" s="396"/>
      <c r="G988" s="396"/>
      <c r="H988" s="396"/>
      <c r="I988" s="398"/>
    </row>
    <row r="989" spans="2:9" x14ac:dyDescent="0.35">
      <c r="B989" s="396"/>
      <c r="C989" s="397"/>
      <c r="D989" s="397"/>
      <c r="E989" s="397"/>
      <c r="F989" s="396"/>
      <c r="G989" s="396"/>
      <c r="H989" s="396"/>
      <c r="I989" s="398"/>
    </row>
    <row r="990" spans="2:9" x14ac:dyDescent="0.35">
      <c r="B990" s="396"/>
      <c r="C990" s="397"/>
      <c r="D990" s="397"/>
      <c r="E990" s="397"/>
      <c r="F990" s="396"/>
      <c r="G990" s="396"/>
      <c r="H990" s="396"/>
      <c r="I990" s="398"/>
    </row>
    <row r="991" spans="2:9" x14ac:dyDescent="0.35">
      <c r="B991" s="396"/>
      <c r="C991" s="397"/>
      <c r="D991" s="397"/>
      <c r="E991" s="397"/>
      <c r="F991" s="396"/>
      <c r="G991" s="396"/>
      <c r="H991" s="396"/>
      <c r="I991" s="398"/>
    </row>
    <row r="992" spans="2:9" x14ac:dyDescent="0.35">
      <c r="B992" s="396"/>
      <c r="C992" s="397"/>
      <c r="D992" s="397"/>
      <c r="E992" s="397"/>
      <c r="F992" s="396"/>
      <c r="G992" s="396"/>
      <c r="H992" s="396"/>
      <c r="I992" s="398"/>
    </row>
    <row r="993" spans="2:9" x14ac:dyDescent="0.35">
      <c r="B993" s="396"/>
      <c r="C993" s="397"/>
      <c r="D993" s="397"/>
      <c r="E993" s="397"/>
      <c r="F993" s="396"/>
      <c r="G993" s="396"/>
      <c r="H993" s="396"/>
      <c r="I993" s="398"/>
    </row>
    <row r="994" spans="2:9" x14ac:dyDescent="0.35">
      <c r="B994" s="396"/>
      <c r="C994" s="397"/>
      <c r="D994" s="397"/>
      <c r="E994" s="397"/>
      <c r="F994" s="396"/>
      <c r="G994" s="396"/>
      <c r="H994" s="396"/>
      <c r="I994" s="398"/>
    </row>
    <row r="995" spans="2:9" x14ac:dyDescent="0.35">
      <c r="B995" s="396"/>
      <c r="C995" s="397"/>
      <c r="D995" s="397"/>
      <c r="E995" s="397"/>
      <c r="F995" s="396"/>
      <c r="G995" s="396"/>
      <c r="H995" s="396"/>
      <c r="I995" s="398"/>
    </row>
    <row r="996" spans="2:9" x14ac:dyDescent="0.35">
      <c r="B996" s="396"/>
      <c r="C996" s="397"/>
      <c r="D996" s="397"/>
      <c r="E996" s="397"/>
      <c r="F996" s="396"/>
      <c r="G996" s="396"/>
      <c r="H996" s="396"/>
      <c r="I996" s="398"/>
    </row>
    <row r="997" spans="2:9" x14ac:dyDescent="0.35">
      <c r="B997" s="396"/>
      <c r="C997" s="397"/>
      <c r="D997" s="397"/>
      <c r="E997" s="397"/>
      <c r="F997" s="396"/>
      <c r="G997" s="396"/>
      <c r="H997" s="396"/>
      <c r="I997" s="398"/>
    </row>
    <row r="998" spans="2:9" x14ac:dyDescent="0.35">
      <c r="B998" s="396"/>
      <c r="C998" s="397"/>
      <c r="D998" s="397"/>
      <c r="E998" s="397"/>
      <c r="F998" s="396"/>
      <c r="G998" s="396"/>
      <c r="H998" s="396"/>
      <c r="I998" s="398"/>
    </row>
    <row r="999" spans="2:9" x14ac:dyDescent="0.35">
      <c r="B999" s="396"/>
      <c r="C999" s="397"/>
      <c r="D999" s="397"/>
      <c r="E999" s="397"/>
      <c r="F999" s="396"/>
      <c r="G999" s="396"/>
      <c r="H999" s="396"/>
      <c r="I999" s="398"/>
    </row>
    <row r="1000" spans="2:9" x14ac:dyDescent="0.35">
      <c r="B1000" s="396"/>
      <c r="C1000" s="397"/>
      <c r="D1000" s="397"/>
      <c r="E1000" s="397"/>
      <c r="F1000" s="396"/>
      <c r="G1000" s="396"/>
      <c r="H1000" s="396"/>
      <c r="I1000" s="398"/>
    </row>
    <row r="1001" spans="2:9" x14ac:dyDescent="0.35">
      <c r="B1001" s="396"/>
      <c r="C1001" s="397"/>
      <c r="D1001" s="397"/>
      <c r="E1001" s="397"/>
      <c r="F1001" s="396"/>
      <c r="G1001" s="396"/>
      <c r="H1001" s="396"/>
      <c r="I1001" s="398"/>
    </row>
    <row r="1002" spans="2:9" x14ac:dyDescent="0.35">
      <c r="B1002" s="396"/>
      <c r="C1002" s="397"/>
      <c r="D1002" s="397"/>
      <c r="E1002" s="397"/>
      <c r="F1002" s="396"/>
      <c r="G1002" s="396"/>
      <c r="H1002" s="396"/>
      <c r="I1002" s="398"/>
    </row>
    <row r="1003" spans="2:9" x14ac:dyDescent="0.35">
      <c r="B1003" s="396"/>
      <c r="C1003" s="397"/>
      <c r="D1003" s="397"/>
      <c r="E1003" s="397"/>
      <c r="F1003" s="396"/>
      <c r="G1003" s="396"/>
      <c r="H1003" s="396"/>
      <c r="I1003" s="398"/>
    </row>
    <row r="1004" spans="2:9" x14ac:dyDescent="0.35">
      <c r="B1004" s="396"/>
      <c r="C1004" s="397"/>
      <c r="D1004" s="397"/>
      <c r="E1004" s="397"/>
      <c r="F1004" s="396"/>
      <c r="G1004" s="396"/>
      <c r="H1004" s="396"/>
      <c r="I1004" s="398"/>
    </row>
    <row r="1005" spans="2:9" x14ac:dyDescent="0.35">
      <c r="B1005" s="396"/>
      <c r="C1005" s="397"/>
      <c r="D1005" s="397"/>
      <c r="E1005" s="397"/>
      <c r="F1005" s="396"/>
      <c r="G1005" s="396"/>
      <c r="H1005" s="396"/>
      <c r="I1005" s="398"/>
    </row>
    <row r="1006" spans="2:9" x14ac:dyDescent="0.35">
      <c r="B1006" s="396"/>
      <c r="C1006" s="397"/>
      <c r="D1006" s="397"/>
      <c r="E1006" s="397"/>
      <c r="F1006" s="396"/>
      <c r="G1006" s="396"/>
      <c r="H1006" s="396"/>
      <c r="I1006" s="398"/>
    </row>
    <row r="1007" spans="2:9" x14ac:dyDescent="0.35">
      <c r="B1007" s="396"/>
      <c r="C1007" s="397"/>
      <c r="D1007" s="397"/>
      <c r="E1007" s="397"/>
      <c r="F1007" s="396"/>
      <c r="G1007" s="396"/>
      <c r="H1007" s="396"/>
      <c r="I1007" s="398"/>
    </row>
    <row r="1008" spans="2:9" x14ac:dyDescent="0.35">
      <c r="B1008" s="396"/>
      <c r="C1008" s="397"/>
      <c r="D1008" s="397"/>
      <c r="E1008" s="397"/>
      <c r="F1008" s="396"/>
      <c r="G1008" s="396"/>
      <c r="H1008" s="396"/>
      <c r="I1008" s="398"/>
    </row>
    <row r="1009" spans="2:9" x14ac:dyDescent="0.35">
      <c r="B1009" s="396"/>
      <c r="C1009" s="397"/>
      <c r="D1009" s="397"/>
      <c r="E1009" s="397"/>
      <c r="F1009" s="396"/>
      <c r="G1009" s="396"/>
      <c r="H1009" s="396"/>
      <c r="I1009" s="398"/>
    </row>
    <row r="1010" spans="2:9" x14ac:dyDescent="0.35">
      <c r="B1010" s="396"/>
      <c r="C1010" s="397"/>
      <c r="D1010" s="397"/>
      <c r="E1010" s="397"/>
      <c r="F1010" s="396"/>
      <c r="G1010" s="396"/>
      <c r="H1010" s="396"/>
      <c r="I1010" s="398"/>
    </row>
    <row r="1011" spans="2:9" x14ac:dyDescent="0.35">
      <c r="B1011" s="396"/>
      <c r="C1011" s="397"/>
      <c r="D1011" s="397"/>
      <c r="E1011" s="397"/>
      <c r="F1011" s="396"/>
      <c r="G1011" s="396"/>
      <c r="H1011" s="396"/>
      <c r="I1011" s="398"/>
    </row>
    <row r="1012" spans="2:9" x14ac:dyDescent="0.35">
      <c r="B1012" s="396"/>
      <c r="C1012" s="397"/>
      <c r="D1012" s="397"/>
      <c r="E1012" s="397"/>
      <c r="F1012" s="396"/>
      <c r="G1012" s="396"/>
      <c r="H1012" s="396"/>
      <c r="I1012" s="398"/>
    </row>
    <row r="1013" spans="2:9" x14ac:dyDescent="0.35">
      <c r="B1013" s="396"/>
      <c r="C1013" s="397"/>
      <c r="D1013" s="397"/>
      <c r="E1013" s="397"/>
      <c r="F1013" s="396"/>
      <c r="G1013" s="396"/>
      <c r="H1013" s="396"/>
      <c r="I1013" s="398"/>
    </row>
    <row r="1014" spans="2:9" x14ac:dyDescent="0.35">
      <c r="B1014" s="396"/>
      <c r="C1014" s="397"/>
      <c r="D1014" s="397"/>
      <c r="E1014" s="397"/>
      <c r="F1014" s="396"/>
      <c r="G1014" s="396"/>
      <c r="H1014" s="396"/>
      <c r="I1014" s="398"/>
    </row>
    <row r="1015" spans="2:9" x14ac:dyDescent="0.35">
      <c r="B1015" s="396"/>
      <c r="C1015" s="397"/>
      <c r="D1015" s="397"/>
      <c r="E1015" s="397"/>
      <c r="F1015" s="396"/>
      <c r="G1015" s="396"/>
      <c r="H1015" s="396"/>
      <c r="I1015" s="398"/>
    </row>
    <row r="1016" spans="2:9" x14ac:dyDescent="0.35">
      <c r="B1016" s="396"/>
      <c r="C1016" s="397"/>
      <c r="D1016" s="397"/>
      <c r="E1016" s="397"/>
      <c r="F1016" s="396"/>
      <c r="G1016" s="396"/>
      <c r="H1016" s="396"/>
      <c r="I1016" s="398"/>
    </row>
    <row r="1017" spans="2:9" x14ac:dyDescent="0.35">
      <c r="B1017" s="396"/>
      <c r="C1017" s="397"/>
      <c r="D1017" s="397"/>
      <c r="E1017" s="397"/>
      <c r="F1017" s="396"/>
      <c r="G1017" s="396"/>
      <c r="H1017" s="396"/>
      <c r="I1017" s="398"/>
    </row>
    <row r="1018" spans="2:9" x14ac:dyDescent="0.35">
      <c r="B1018" s="396"/>
      <c r="C1018" s="397"/>
      <c r="D1018" s="397"/>
      <c r="E1018" s="397"/>
      <c r="F1018" s="396"/>
      <c r="G1018" s="396"/>
      <c r="H1018" s="396"/>
      <c r="I1018" s="398"/>
    </row>
    <row r="1019" spans="2:9" x14ac:dyDescent="0.35">
      <c r="B1019" s="396"/>
      <c r="C1019" s="397"/>
      <c r="D1019" s="397"/>
      <c r="E1019" s="397"/>
      <c r="F1019" s="396"/>
      <c r="G1019" s="396"/>
      <c r="H1019" s="396"/>
      <c r="I1019" s="398"/>
    </row>
    <row r="1020" spans="2:9" x14ac:dyDescent="0.35">
      <c r="B1020" s="396"/>
      <c r="C1020" s="397"/>
      <c r="D1020" s="397"/>
      <c r="E1020" s="397"/>
      <c r="F1020" s="396"/>
      <c r="G1020" s="396"/>
      <c r="H1020" s="396"/>
      <c r="I1020" s="398"/>
    </row>
    <row r="1021" spans="2:9" x14ac:dyDescent="0.35">
      <c r="B1021" s="396"/>
      <c r="C1021" s="397"/>
      <c r="D1021" s="397"/>
      <c r="E1021" s="397"/>
      <c r="F1021" s="396"/>
      <c r="G1021" s="396"/>
      <c r="H1021" s="396"/>
      <c r="I1021" s="398"/>
    </row>
    <row r="1022" spans="2:9" x14ac:dyDescent="0.35">
      <c r="B1022" s="396"/>
      <c r="C1022" s="397"/>
      <c r="D1022" s="397"/>
      <c r="E1022" s="397"/>
      <c r="F1022" s="396"/>
      <c r="G1022" s="396"/>
      <c r="H1022" s="396"/>
      <c r="I1022" s="398"/>
    </row>
    <row r="1023" spans="2:9" x14ac:dyDescent="0.35">
      <c r="B1023" s="396"/>
      <c r="C1023" s="397"/>
      <c r="D1023" s="397"/>
      <c r="E1023" s="397"/>
      <c r="F1023" s="396"/>
      <c r="G1023" s="396"/>
      <c r="H1023" s="396"/>
      <c r="I1023" s="398"/>
    </row>
    <row r="1024" spans="2:9" x14ac:dyDescent="0.35">
      <c r="B1024" s="396"/>
      <c r="C1024" s="397"/>
      <c r="D1024" s="397"/>
      <c r="E1024" s="397"/>
      <c r="F1024" s="396"/>
      <c r="G1024" s="396"/>
      <c r="H1024" s="396"/>
      <c r="I1024" s="398"/>
    </row>
    <row r="1025" spans="2:9" x14ac:dyDescent="0.35">
      <c r="B1025" s="396"/>
      <c r="C1025" s="397"/>
      <c r="D1025" s="397"/>
      <c r="E1025" s="397"/>
      <c r="F1025" s="396"/>
      <c r="G1025" s="396"/>
      <c r="H1025" s="396"/>
      <c r="I1025" s="398"/>
    </row>
    <row r="1026" spans="2:9" x14ac:dyDescent="0.35">
      <c r="B1026" s="396"/>
      <c r="C1026" s="397"/>
      <c r="D1026" s="397"/>
      <c r="E1026" s="397"/>
      <c r="F1026" s="396"/>
      <c r="G1026" s="396"/>
      <c r="H1026" s="396"/>
      <c r="I1026" s="398"/>
    </row>
    <row r="1027" spans="2:9" x14ac:dyDescent="0.35">
      <c r="B1027" s="396"/>
      <c r="C1027" s="397"/>
      <c r="D1027" s="397"/>
      <c r="E1027" s="397"/>
      <c r="F1027" s="396"/>
      <c r="G1027" s="396"/>
      <c r="H1027" s="396"/>
      <c r="I1027" s="398"/>
    </row>
    <row r="1028" spans="2:9" x14ac:dyDescent="0.35">
      <c r="B1028" s="396"/>
      <c r="C1028" s="397"/>
      <c r="D1028" s="397"/>
      <c r="E1028" s="397"/>
      <c r="F1028" s="396"/>
      <c r="G1028" s="396"/>
      <c r="H1028" s="396"/>
      <c r="I1028" s="398"/>
    </row>
    <row r="1029" spans="2:9" x14ac:dyDescent="0.35">
      <c r="B1029" s="396"/>
      <c r="C1029" s="397"/>
      <c r="D1029" s="397"/>
      <c r="E1029" s="397"/>
      <c r="F1029" s="396"/>
      <c r="G1029" s="396"/>
      <c r="H1029" s="396"/>
      <c r="I1029" s="398"/>
    </row>
    <row r="1030" spans="2:9" x14ac:dyDescent="0.35">
      <c r="B1030" s="396"/>
      <c r="C1030" s="397"/>
      <c r="D1030" s="397"/>
      <c r="E1030" s="397"/>
      <c r="F1030" s="396"/>
      <c r="G1030" s="396"/>
      <c r="H1030" s="396"/>
      <c r="I1030" s="398"/>
    </row>
    <row r="1031" spans="2:9" x14ac:dyDescent="0.35">
      <c r="B1031" s="396"/>
      <c r="C1031" s="397"/>
      <c r="D1031" s="397"/>
      <c r="E1031" s="397"/>
      <c r="F1031" s="396"/>
      <c r="G1031" s="396"/>
      <c r="H1031" s="396"/>
      <c r="I1031" s="398"/>
    </row>
    <row r="1032" spans="2:9" x14ac:dyDescent="0.35">
      <c r="B1032" s="396"/>
      <c r="C1032" s="397"/>
      <c r="D1032" s="397"/>
      <c r="E1032" s="397"/>
      <c r="F1032" s="396"/>
      <c r="G1032" s="396"/>
      <c r="H1032" s="396"/>
      <c r="I1032" s="398"/>
    </row>
    <row r="1033" spans="2:9" x14ac:dyDescent="0.35">
      <c r="B1033" s="396"/>
      <c r="C1033" s="397"/>
      <c r="D1033" s="397"/>
      <c r="E1033" s="397"/>
      <c r="F1033" s="396"/>
      <c r="G1033" s="396"/>
      <c r="H1033" s="396"/>
      <c r="I1033" s="398"/>
    </row>
    <row r="1034" spans="2:9" x14ac:dyDescent="0.35">
      <c r="B1034" s="396"/>
      <c r="C1034" s="397"/>
      <c r="D1034" s="397"/>
      <c r="E1034" s="397"/>
      <c r="F1034" s="396"/>
      <c r="G1034" s="396"/>
      <c r="H1034" s="396"/>
      <c r="I1034" s="398"/>
    </row>
    <row r="1035" spans="2:9" x14ac:dyDescent="0.35">
      <c r="B1035" s="396"/>
      <c r="C1035" s="397"/>
      <c r="D1035" s="397"/>
      <c r="E1035" s="397"/>
      <c r="F1035" s="396"/>
      <c r="G1035" s="396"/>
      <c r="H1035" s="396"/>
      <c r="I1035" s="398"/>
    </row>
    <row r="1036" spans="2:9" x14ac:dyDescent="0.35">
      <c r="B1036" s="396"/>
      <c r="C1036" s="397"/>
      <c r="D1036" s="397"/>
      <c r="E1036" s="397"/>
      <c r="F1036" s="396"/>
      <c r="G1036" s="396"/>
      <c r="H1036" s="396"/>
      <c r="I1036" s="398"/>
    </row>
    <row r="1037" spans="2:9" x14ac:dyDescent="0.35">
      <c r="B1037" s="396"/>
      <c r="C1037" s="397"/>
      <c r="D1037" s="397"/>
      <c r="E1037" s="397"/>
      <c r="F1037" s="396"/>
      <c r="G1037" s="396"/>
      <c r="H1037" s="396"/>
      <c r="I1037" s="398"/>
    </row>
    <row r="1038" spans="2:9" x14ac:dyDescent="0.35">
      <c r="B1038" s="396"/>
      <c r="C1038" s="397"/>
      <c r="D1038" s="397"/>
      <c r="E1038" s="397"/>
      <c r="F1038" s="396"/>
      <c r="G1038" s="396"/>
      <c r="H1038" s="396"/>
      <c r="I1038" s="398"/>
    </row>
    <row r="1039" spans="2:9" x14ac:dyDescent="0.35">
      <c r="B1039" s="396"/>
      <c r="C1039" s="397"/>
      <c r="D1039" s="397"/>
      <c r="E1039" s="397"/>
      <c r="F1039" s="396"/>
      <c r="G1039" s="396"/>
      <c r="H1039" s="396"/>
      <c r="I1039" s="398"/>
    </row>
    <row r="1040" spans="2:9" x14ac:dyDescent="0.35">
      <c r="B1040" s="396"/>
      <c r="C1040" s="397"/>
      <c r="D1040" s="397"/>
      <c r="E1040" s="397"/>
      <c r="F1040" s="396"/>
      <c r="G1040" s="396"/>
      <c r="H1040" s="396"/>
      <c r="I1040" s="398"/>
    </row>
    <row r="1041" spans="2:9" x14ac:dyDescent="0.35">
      <c r="B1041" s="396"/>
      <c r="C1041" s="397"/>
      <c r="D1041" s="397"/>
      <c r="E1041" s="397"/>
      <c r="F1041" s="396"/>
      <c r="G1041" s="396"/>
      <c r="H1041" s="396"/>
      <c r="I1041" s="398"/>
    </row>
    <row r="1042" spans="2:9" x14ac:dyDescent="0.35">
      <c r="B1042" s="396"/>
      <c r="C1042" s="397"/>
      <c r="D1042" s="397"/>
      <c r="E1042" s="397"/>
      <c r="F1042" s="396"/>
      <c r="G1042" s="396"/>
      <c r="H1042" s="396"/>
      <c r="I1042" s="398"/>
    </row>
    <row r="1043" spans="2:9" x14ac:dyDescent="0.35">
      <c r="B1043" s="396"/>
      <c r="C1043" s="397"/>
      <c r="D1043" s="397"/>
      <c r="E1043" s="397"/>
      <c r="F1043" s="396"/>
      <c r="G1043" s="396"/>
      <c r="H1043" s="396"/>
      <c r="I1043" s="398"/>
    </row>
    <row r="1044" spans="2:9" x14ac:dyDescent="0.35">
      <c r="B1044" s="396"/>
      <c r="C1044" s="397"/>
      <c r="D1044" s="397"/>
      <c r="E1044" s="397"/>
      <c r="F1044" s="396"/>
      <c r="G1044" s="396"/>
      <c r="H1044" s="396"/>
      <c r="I1044" s="398"/>
    </row>
    <row r="1045" spans="2:9" x14ac:dyDescent="0.35">
      <c r="B1045" s="396"/>
      <c r="C1045" s="397"/>
      <c r="D1045" s="397"/>
      <c r="E1045" s="397"/>
      <c r="F1045" s="396"/>
      <c r="G1045" s="396"/>
      <c r="H1045" s="396"/>
      <c r="I1045" s="398"/>
    </row>
    <row r="1046" spans="2:9" x14ac:dyDescent="0.35">
      <c r="B1046" s="396"/>
      <c r="C1046" s="397"/>
      <c r="D1046" s="397"/>
      <c r="E1046" s="397"/>
      <c r="F1046" s="396"/>
      <c r="G1046" s="396"/>
      <c r="H1046" s="396"/>
      <c r="I1046" s="398"/>
    </row>
    <row r="1047" spans="2:9" x14ac:dyDescent="0.35">
      <c r="B1047" s="396"/>
      <c r="C1047" s="397"/>
      <c r="D1047" s="397"/>
      <c r="E1047" s="397"/>
      <c r="F1047" s="396"/>
      <c r="G1047" s="396"/>
      <c r="H1047" s="396"/>
      <c r="I1047" s="398"/>
    </row>
    <row r="1048" spans="2:9" x14ac:dyDescent="0.35">
      <c r="B1048" s="396"/>
      <c r="C1048" s="397"/>
      <c r="D1048" s="397"/>
      <c r="E1048" s="397"/>
      <c r="F1048" s="396"/>
      <c r="G1048" s="396"/>
      <c r="H1048" s="396"/>
      <c r="I1048" s="398"/>
    </row>
    <row r="1049" spans="2:9" x14ac:dyDescent="0.35">
      <c r="B1049" s="396"/>
      <c r="C1049" s="397"/>
      <c r="D1049" s="397"/>
      <c r="E1049" s="397"/>
      <c r="F1049" s="396"/>
      <c r="G1049" s="396"/>
      <c r="H1049" s="396"/>
      <c r="I1049" s="398"/>
    </row>
    <row r="1050" spans="2:9" x14ac:dyDescent="0.35">
      <c r="B1050" s="396"/>
      <c r="C1050" s="397"/>
      <c r="D1050" s="397"/>
      <c r="E1050" s="397"/>
      <c r="F1050" s="396"/>
      <c r="G1050" s="396"/>
      <c r="H1050" s="396"/>
      <c r="I1050" s="398"/>
    </row>
    <row r="1051" spans="2:9" x14ac:dyDescent="0.35">
      <c r="B1051" s="396"/>
      <c r="C1051" s="397"/>
      <c r="D1051" s="397"/>
      <c r="E1051" s="397"/>
      <c r="F1051" s="396"/>
      <c r="G1051" s="396"/>
      <c r="H1051" s="396"/>
      <c r="I1051" s="398"/>
    </row>
    <row r="1052" spans="2:9" x14ac:dyDescent="0.35">
      <c r="B1052" s="396"/>
      <c r="C1052" s="397"/>
      <c r="D1052" s="397"/>
      <c r="E1052" s="397"/>
      <c r="F1052" s="396"/>
      <c r="G1052" s="396"/>
      <c r="H1052" s="396"/>
      <c r="I1052" s="398"/>
    </row>
    <row r="1053" spans="2:9" x14ac:dyDescent="0.35">
      <c r="B1053" s="396"/>
      <c r="C1053" s="397"/>
      <c r="D1053" s="397"/>
      <c r="E1053" s="397"/>
      <c r="F1053" s="396"/>
      <c r="G1053" s="396"/>
      <c r="H1053" s="396"/>
      <c r="I1053" s="398"/>
    </row>
    <row r="1054" spans="2:9" x14ac:dyDescent="0.35">
      <c r="B1054" s="396"/>
      <c r="C1054" s="397"/>
      <c r="D1054" s="397"/>
      <c r="E1054" s="397"/>
      <c r="F1054" s="396"/>
      <c r="G1054" s="396"/>
      <c r="H1054" s="396"/>
      <c r="I1054" s="398"/>
    </row>
    <row r="1055" spans="2:9" x14ac:dyDescent="0.35">
      <c r="B1055" s="396"/>
      <c r="C1055" s="397"/>
      <c r="D1055" s="397"/>
      <c r="E1055" s="397"/>
      <c r="F1055" s="396"/>
      <c r="G1055" s="396"/>
      <c r="H1055" s="396"/>
      <c r="I1055" s="398"/>
    </row>
    <row r="1056" spans="2:9" x14ac:dyDescent="0.35">
      <c r="B1056" s="396"/>
      <c r="C1056" s="397"/>
      <c r="D1056" s="397"/>
      <c r="E1056" s="397"/>
      <c r="F1056" s="396"/>
      <c r="G1056" s="396"/>
      <c r="H1056" s="396"/>
      <c r="I1056" s="398"/>
    </row>
    <row r="1057" spans="2:9" x14ac:dyDescent="0.35">
      <c r="B1057" s="396"/>
      <c r="C1057" s="397"/>
      <c r="D1057" s="397"/>
      <c r="E1057" s="397"/>
      <c r="F1057" s="396"/>
      <c r="G1057" s="396"/>
      <c r="H1057" s="396"/>
      <c r="I1057" s="398"/>
    </row>
    <row r="1058" spans="2:9" x14ac:dyDescent="0.35">
      <c r="B1058" s="396"/>
      <c r="C1058" s="397"/>
      <c r="D1058" s="397"/>
      <c r="E1058" s="397"/>
      <c r="F1058" s="396"/>
      <c r="G1058" s="396"/>
      <c r="H1058" s="396"/>
      <c r="I1058" s="398"/>
    </row>
    <row r="1059" spans="2:9" x14ac:dyDescent="0.35">
      <c r="B1059" s="396"/>
      <c r="C1059" s="397"/>
      <c r="D1059" s="397"/>
      <c r="E1059" s="397"/>
      <c r="F1059" s="396"/>
      <c r="G1059" s="396"/>
      <c r="H1059" s="396"/>
      <c r="I1059" s="398"/>
    </row>
    <row r="1060" spans="2:9" x14ac:dyDescent="0.35">
      <c r="B1060" s="396"/>
      <c r="C1060" s="397"/>
      <c r="D1060" s="397"/>
      <c r="E1060" s="397"/>
      <c r="F1060" s="396"/>
      <c r="G1060" s="396"/>
      <c r="H1060" s="396"/>
      <c r="I1060" s="398"/>
    </row>
    <row r="1061" spans="2:9" x14ac:dyDescent="0.35">
      <c r="B1061" s="396"/>
      <c r="C1061" s="397"/>
      <c r="D1061" s="397"/>
      <c r="E1061" s="397"/>
      <c r="F1061" s="396"/>
      <c r="G1061" s="396"/>
      <c r="H1061" s="396"/>
      <c r="I1061" s="398"/>
    </row>
    <row r="1062" spans="2:9" x14ac:dyDescent="0.35">
      <c r="B1062" s="396"/>
      <c r="C1062" s="397"/>
      <c r="D1062" s="397"/>
      <c r="E1062" s="397"/>
      <c r="F1062" s="396"/>
      <c r="G1062" s="396"/>
      <c r="H1062" s="396"/>
      <c r="I1062" s="398"/>
    </row>
    <row r="1063" spans="2:9" x14ac:dyDescent="0.35">
      <c r="B1063" s="396"/>
      <c r="C1063" s="397"/>
      <c r="D1063" s="397"/>
      <c r="E1063" s="397"/>
      <c r="F1063" s="396"/>
      <c r="G1063" s="396"/>
      <c r="H1063" s="396"/>
      <c r="I1063" s="398"/>
    </row>
    <row r="1064" spans="2:9" x14ac:dyDescent="0.35">
      <c r="B1064" s="396"/>
      <c r="C1064" s="397"/>
      <c r="D1064" s="397"/>
      <c r="E1064" s="397"/>
      <c r="F1064" s="396"/>
      <c r="G1064" s="396"/>
      <c r="H1064" s="396"/>
      <c r="I1064" s="398"/>
    </row>
    <row r="1065" spans="2:9" x14ac:dyDescent="0.35">
      <c r="B1065" s="396"/>
      <c r="C1065" s="397"/>
      <c r="D1065" s="397"/>
      <c r="E1065" s="397"/>
      <c r="F1065" s="396"/>
      <c r="G1065" s="396"/>
      <c r="H1065" s="396"/>
      <c r="I1065" s="398"/>
    </row>
    <row r="1066" spans="2:9" x14ac:dyDescent="0.35">
      <c r="B1066" s="396"/>
      <c r="C1066" s="397"/>
      <c r="D1066" s="397"/>
      <c r="E1066" s="397"/>
      <c r="F1066" s="396"/>
      <c r="G1066" s="396"/>
      <c r="H1066" s="396"/>
      <c r="I1066" s="398"/>
    </row>
    <row r="1067" spans="2:9" x14ac:dyDescent="0.35">
      <c r="B1067" s="396"/>
      <c r="C1067" s="397"/>
      <c r="D1067" s="397"/>
      <c r="E1067" s="397"/>
      <c r="F1067" s="396"/>
      <c r="G1067" s="396"/>
      <c r="H1067" s="396"/>
      <c r="I1067" s="398"/>
    </row>
    <row r="1068" spans="2:9" x14ac:dyDescent="0.35">
      <c r="B1068" s="396"/>
      <c r="C1068" s="397"/>
      <c r="D1068" s="397"/>
      <c r="E1068" s="397"/>
      <c r="F1068" s="396"/>
      <c r="G1068" s="396"/>
      <c r="H1068" s="396"/>
      <c r="I1068" s="398"/>
    </row>
    <row r="1069" spans="2:9" x14ac:dyDescent="0.35">
      <c r="B1069" s="396"/>
      <c r="C1069" s="397"/>
      <c r="D1069" s="397"/>
      <c r="E1069" s="397"/>
      <c r="F1069" s="396"/>
      <c r="G1069" s="396"/>
      <c r="H1069" s="396"/>
      <c r="I1069" s="398"/>
    </row>
    <row r="1070" spans="2:9" x14ac:dyDescent="0.35">
      <c r="B1070" s="396"/>
      <c r="C1070" s="397"/>
      <c r="D1070" s="397"/>
      <c r="E1070" s="397"/>
      <c r="F1070" s="396"/>
      <c r="G1070" s="396"/>
      <c r="H1070" s="396"/>
      <c r="I1070" s="398"/>
    </row>
    <row r="1071" spans="2:9" x14ac:dyDescent="0.35">
      <c r="B1071" s="396"/>
      <c r="C1071" s="397"/>
      <c r="D1071" s="397"/>
      <c r="E1071" s="397"/>
      <c r="F1071" s="396"/>
      <c r="G1071" s="396"/>
      <c r="H1071" s="396"/>
      <c r="I1071" s="398"/>
    </row>
    <row r="1072" spans="2:9" x14ac:dyDescent="0.35">
      <c r="B1072" s="396"/>
      <c r="C1072" s="397"/>
      <c r="D1072" s="397"/>
      <c r="E1072" s="397"/>
      <c r="F1072" s="396"/>
      <c r="G1072" s="396"/>
      <c r="H1072" s="396"/>
      <c r="I1072" s="398"/>
    </row>
    <row r="1073" spans="2:9" x14ac:dyDescent="0.35">
      <c r="B1073" s="396"/>
      <c r="C1073" s="397"/>
      <c r="D1073" s="397"/>
      <c r="E1073" s="397"/>
      <c r="F1073" s="396"/>
      <c r="G1073" s="396"/>
      <c r="H1073" s="396"/>
      <c r="I1073" s="398"/>
    </row>
    <row r="1074" spans="2:9" x14ac:dyDescent="0.35">
      <c r="B1074" s="396"/>
      <c r="C1074" s="397"/>
      <c r="D1074" s="397"/>
      <c r="E1074" s="397"/>
      <c r="F1074" s="396"/>
      <c r="G1074" s="396"/>
      <c r="H1074" s="396"/>
      <c r="I1074" s="398"/>
    </row>
    <row r="1075" spans="2:9" x14ac:dyDescent="0.35">
      <c r="B1075" s="396"/>
      <c r="C1075" s="397"/>
      <c r="D1075" s="397"/>
      <c r="E1075" s="397"/>
      <c r="F1075" s="396"/>
      <c r="G1075" s="396"/>
      <c r="H1075" s="396"/>
      <c r="I1075" s="398"/>
    </row>
    <row r="1076" spans="2:9" x14ac:dyDescent="0.35">
      <c r="B1076" s="396"/>
      <c r="C1076" s="397"/>
      <c r="D1076" s="397"/>
      <c r="E1076" s="397"/>
      <c r="F1076" s="396"/>
      <c r="G1076" s="396"/>
      <c r="H1076" s="396"/>
      <c r="I1076" s="398"/>
    </row>
    <row r="1077" spans="2:9" x14ac:dyDescent="0.35">
      <c r="B1077" s="396"/>
      <c r="C1077" s="397"/>
      <c r="D1077" s="397"/>
      <c r="E1077" s="397"/>
      <c r="F1077" s="396"/>
      <c r="G1077" s="396"/>
      <c r="H1077" s="396"/>
      <c r="I1077" s="398"/>
    </row>
    <row r="1078" spans="2:9" x14ac:dyDescent="0.35">
      <c r="B1078" s="396"/>
      <c r="C1078" s="397"/>
      <c r="D1078" s="397"/>
      <c r="E1078" s="397"/>
      <c r="F1078" s="396"/>
      <c r="G1078" s="396"/>
      <c r="H1078" s="396"/>
      <c r="I1078" s="398"/>
    </row>
    <row r="1079" spans="2:9" x14ac:dyDescent="0.35">
      <c r="B1079" s="396"/>
      <c r="C1079" s="397"/>
      <c r="D1079" s="397"/>
      <c r="E1079" s="397"/>
      <c r="F1079" s="396"/>
      <c r="G1079" s="396"/>
      <c r="H1079" s="396"/>
      <c r="I1079" s="398"/>
    </row>
    <row r="1080" spans="2:9" x14ac:dyDescent="0.35">
      <c r="B1080" s="396"/>
      <c r="C1080" s="397"/>
      <c r="D1080" s="397"/>
      <c r="E1080" s="397"/>
      <c r="F1080" s="396"/>
      <c r="G1080" s="396"/>
      <c r="H1080" s="396"/>
      <c r="I1080" s="398"/>
    </row>
    <row r="1081" spans="2:9" x14ac:dyDescent="0.35">
      <c r="B1081" s="396"/>
      <c r="C1081" s="397"/>
      <c r="D1081" s="397"/>
      <c r="E1081" s="397"/>
      <c r="F1081" s="396"/>
      <c r="G1081" s="396"/>
      <c r="H1081" s="396"/>
      <c r="I1081" s="398"/>
    </row>
    <row r="1082" spans="2:9" x14ac:dyDescent="0.35">
      <c r="B1082" s="396"/>
      <c r="C1082" s="397"/>
      <c r="D1082" s="397"/>
      <c r="E1082" s="397"/>
      <c r="F1082" s="396"/>
      <c r="G1082" s="396"/>
      <c r="H1082" s="396"/>
      <c r="I1082" s="398"/>
    </row>
    <row r="1083" spans="2:9" x14ac:dyDescent="0.35">
      <c r="B1083" s="396"/>
      <c r="C1083" s="397"/>
      <c r="D1083" s="397"/>
      <c r="E1083" s="397"/>
      <c r="F1083" s="396"/>
      <c r="G1083" s="396"/>
      <c r="H1083" s="396"/>
      <c r="I1083" s="398"/>
    </row>
    <row r="1084" spans="2:9" x14ac:dyDescent="0.35">
      <c r="B1084" s="396"/>
      <c r="C1084" s="397"/>
      <c r="D1084" s="397"/>
      <c r="E1084" s="397"/>
      <c r="F1084" s="396"/>
      <c r="G1084" s="396"/>
      <c r="H1084" s="396"/>
      <c r="I1084" s="398"/>
    </row>
    <row r="1085" spans="2:9" x14ac:dyDescent="0.35">
      <c r="B1085" s="396"/>
      <c r="C1085" s="397"/>
      <c r="D1085" s="397"/>
      <c r="E1085" s="397"/>
      <c r="F1085" s="396"/>
      <c r="G1085" s="396"/>
      <c r="H1085" s="396"/>
      <c r="I1085" s="398"/>
    </row>
    <row r="1086" spans="2:9" x14ac:dyDescent="0.35">
      <c r="B1086" s="396"/>
      <c r="C1086" s="397"/>
      <c r="D1086" s="397"/>
      <c r="E1086" s="397"/>
      <c r="F1086" s="396"/>
      <c r="G1086" s="396"/>
      <c r="H1086" s="396"/>
      <c r="I1086" s="398"/>
    </row>
    <row r="1087" spans="2:9" x14ac:dyDescent="0.35">
      <c r="B1087" s="396"/>
      <c r="C1087" s="397"/>
      <c r="D1087" s="397"/>
      <c r="E1087" s="397"/>
      <c r="F1087" s="396"/>
      <c r="G1087" s="396"/>
      <c r="H1087" s="396"/>
      <c r="I1087" s="398"/>
    </row>
    <row r="1088" spans="2:9" x14ac:dyDescent="0.35">
      <c r="B1088" s="396"/>
      <c r="C1088" s="397"/>
      <c r="D1088" s="397"/>
      <c r="E1088" s="397"/>
      <c r="F1088" s="396"/>
      <c r="G1088" s="396"/>
      <c r="H1088" s="396"/>
      <c r="I1088" s="398"/>
    </row>
    <row r="1089" spans="2:9" x14ac:dyDescent="0.35">
      <c r="B1089" s="396"/>
      <c r="C1089" s="397"/>
      <c r="D1089" s="397"/>
      <c r="E1089" s="397"/>
      <c r="F1089" s="396"/>
      <c r="G1089" s="396"/>
      <c r="H1089" s="396"/>
      <c r="I1089" s="398"/>
    </row>
    <row r="1090" spans="2:9" x14ac:dyDescent="0.35">
      <c r="B1090" s="396"/>
      <c r="C1090" s="397"/>
      <c r="D1090" s="397"/>
      <c r="E1090" s="397"/>
      <c r="F1090" s="396"/>
      <c r="G1090" s="396"/>
      <c r="H1090" s="396"/>
      <c r="I1090" s="398"/>
    </row>
    <row r="1091" spans="2:9" x14ac:dyDescent="0.35">
      <c r="B1091" s="396"/>
      <c r="C1091" s="397"/>
      <c r="D1091" s="397"/>
      <c r="E1091" s="397"/>
      <c r="F1091" s="396"/>
      <c r="G1091" s="396"/>
      <c r="H1091" s="396"/>
      <c r="I1091" s="398"/>
    </row>
    <row r="1092" spans="2:9" x14ac:dyDescent="0.35">
      <c r="B1092" s="396"/>
      <c r="C1092" s="397"/>
      <c r="D1092" s="397"/>
      <c r="E1092" s="397"/>
      <c r="F1092" s="396"/>
      <c r="G1092" s="396"/>
      <c r="H1092" s="396"/>
      <c r="I1092" s="398"/>
    </row>
    <row r="1093" spans="2:9" x14ac:dyDescent="0.35">
      <c r="B1093" s="396"/>
      <c r="C1093" s="397"/>
      <c r="D1093" s="397"/>
      <c r="E1093" s="397"/>
      <c r="F1093" s="396"/>
      <c r="G1093" s="396"/>
      <c r="H1093" s="396"/>
      <c r="I1093" s="398"/>
    </row>
    <row r="1094" spans="2:9" x14ac:dyDescent="0.35">
      <c r="B1094" s="396"/>
      <c r="C1094" s="397"/>
      <c r="D1094" s="397"/>
      <c r="E1094" s="397"/>
      <c r="F1094" s="396"/>
      <c r="G1094" s="396"/>
      <c r="H1094" s="396"/>
      <c r="I1094" s="398"/>
    </row>
    <row r="1095" spans="2:9" x14ac:dyDescent="0.35">
      <c r="B1095" s="396"/>
      <c r="C1095" s="397"/>
      <c r="D1095" s="397"/>
      <c r="E1095" s="397"/>
      <c r="F1095" s="396"/>
      <c r="G1095" s="396"/>
      <c r="H1095" s="396"/>
      <c r="I1095" s="398"/>
    </row>
    <row r="1096" spans="2:9" x14ac:dyDescent="0.35">
      <c r="B1096" s="396"/>
      <c r="C1096" s="397"/>
      <c r="D1096" s="397"/>
      <c r="E1096" s="397"/>
      <c r="F1096" s="396"/>
      <c r="G1096" s="396"/>
      <c r="H1096" s="396"/>
      <c r="I1096" s="398"/>
    </row>
    <row r="1097" spans="2:9" x14ac:dyDescent="0.35">
      <c r="B1097" s="396"/>
      <c r="C1097" s="397"/>
      <c r="D1097" s="397"/>
      <c r="E1097" s="397"/>
      <c r="F1097" s="396"/>
      <c r="G1097" s="396"/>
      <c r="H1097" s="396"/>
      <c r="I1097" s="398"/>
    </row>
    <row r="1098" spans="2:9" x14ac:dyDescent="0.35">
      <c r="B1098" s="396"/>
      <c r="C1098" s="397"/>
      <c r="D1098" s="397"/>
      <c r="E1098" s="397"/>
      <c r="F1098" s="396"/>
      <c r="G1098" s="396"/>
      <c r="H1098" s="396"/>
      <c r="I1098" s="398"/>
    </row>
    <row r="1099" spans="2:9" x14ac:dyDescent="0.35">
      <c r="B1099" s="396"/>
      <c r="C1099" s="397"/>
      <c r="D1099" s="397"/>
      <c r="E1099" s="397"/>
      <c r="F1099" s="396"/>
      <c r="G1099" s="396"/>
      <c r="H1099" s="396"/>
      <c r="I1099" s="398"/>
    </row>
    <row r="1100" spans="2:9" x14ac:dyDescent="0.35">
      <c r="B1100" s="396"/>
      <c r="C1100" s="397"/>
      <c r="D1100" s="397"/>
      <c r="E1100" s="397"/>
      <c r="F1100" s="396"/>
      <c r="G1100" s="396"/>
      <c r="H1100" s="396"/>
      <c r="I1100" s="398"/>
    </row>
    <row r="1101" spans="2:9" x14ac:dyDescent="0.35">
      <c r="B1101" s="396"/>
      <c r="C1101" s="397"/>
      <c r="D1101" s="397"/>
      <c r="E1101" s="397"/>
      <c r="F1101" s="396"/>
      <c r="G1101" s="396"/>
      <c r="H1101" s="396"/>
      <c r="I1101" s="398"/>
    </row>
    <row r="1102" spans="2:9" x14ac:dyDescent="0.35">
      <c r="B1102" s="396"/>
      <c r="C1102" s="397"/>
      <c r="D1102" s="397"/>
      <c r="E1102" s="397"/>
      <c r="F1102" s="396"/>
      <c r="G1102" s="396"/>
      <c r="H1102" s="396"/>
      <c r="I1102" s="398"/>
    </row>
    <row r="1103" spans="2:9" x14ac:dyDescent="0.35">
      <c r="B1103" s="396"/>
      <c r="C1103" s="397"/>
      <c r="D1103" s="397"/>
      <c r="E1103" s="397"/>
      <c r="F1103" s="396"/>
      <c r="G1103" s="396"/>
      <c r="H1103" s="396"/>
      <c r="I1103" s="398"/>
    </row>
    <row r="1104" spans="2:9" x14ac:dyDescent="0.35">
      <c r="B1104" s="396"/>
      <c r="C1104" s="397"/>
      <c r="D1104" s="397"/>
      <c r="E1104" s="397"/>
      <c r="F1104" s="396"/>
      <c r="G1104" s="396"/>
      <c r="H1104" s="396"/>
      <c r="I1104" s="398"/>
    </row>
    <row r="1105" spans="2:9" x14ac:dyDescent="0.35">
      <c r="B1105" s="396"/>
      <c r="C1105" s="397"/>
      <c r="D1105" s="397"/>
      <c r="E1105" s="397"/>
      <c r="F1105" s="396"/>
      <c r="G1105" s="396"/>
      <c r="H1105" s="396"/>
      <c r="I1105" s="398"/>
    </row>
    <row r="1106" spans="2:9" x14ac:dyDescent="0.35">
      <c r="B1106" s="396"/>
      <c r="C1106" s="397"/>
      <c r="D1106" s="397"/>
      <c r="E1106" s="397"/>
      <c r="F1106" s="396"/>
      <c r="G1106" s="396"/>
      <c r="H1106" s="396"/>
      <c r="I1106" s="398"/>
    </row>
    <row r="1107" spans="2:9" x14ac:dyDescent="0.35">
      <c r="B1107" s="396"/>
      <c r="C1107" s="397"/>
      <c r="D1107" s="397"/>
      <c r="E1107" s="397"/>
      <c r="F1107" s="396"/>
      <c r="G1107" s="396"/>
      <c r="H1107" s="396"/>
      <c r="I1107" s="398"/>
    </row>
    <row r="1108" spans="2:9" x14ac:dyDescent="0.35">
      <c r="B1108" s="396"/>
      <c r="C1108" s="397"/>
      <c r="D1108" s="397"/>
      <c r="E1108" s="397"/>
      <c r="F1108" s="396"/>
      <c r="G1108" s="396"/>
      <c r="H1108" s="396"/>
      <c r="I1108" s="398"/>
    </row>
    <row r="1109" spans="2:9" x14ac:dyDescent="0.35">
      <c r="B1109" s="396"/>
      <c r="C1109" s="397"/>
      <c r="D1109" s="397"/>
      <c r="E1109" s="397"/>
      <c r="F1109" s="396"/>
      <c r="G1109" s="396"/>
      <c r="H1109" s="396"/>
      <c r="I1109" s="398"/>
    </row>
    <row r="1110" spans="2:9" x14ac:dyDescent="0.35">
      <c r="B1110" s="396"/>
      <c r="C1110" s="397"/>
      <c r="D1110" s="397"/>
      <c r="E1110" s="397"/>
      <c r="F1110" s="396"/>
      <c r="G1110" s="396"/>
      <c r="H1110" s="396"/>
      <c r="I1110" s="398"/>
    </row>
    <row r="1111" spans="2:9" x14ac:dyDescent="0.35">
      <c r="B1111" s="396"/>
      <c r="C1111" s="397"/>
      <c r="D1111" s="397"/>
      <c r="E1111" s="397"/>
      <c r="F1111" s="396"/>
      <c r="G1111" s="396"/>
      <c r="H1111" s="396"/>
      <c r="I1111" s="398"/>
    </row>
    <row r="1112" spans="2:9" x14ac:dyDescent="0.35">
      <c r="B1112" s="396"/>
      <c r="C1112" s="397"/>
      <c r="D1112" s="397"/>
      <c r="E1112" s="397"/>
      <c r="F1112" s="396"/>
      <c r="G1112" s="396"/>
      <c r="H1112" s="396"/>
      <c r="I1112" s="398"/>
    </row>
    <row r="1113" spans="2:9" x14ac:dyDescent="0.35">
      <c r="B1113" s="396"/>
      <c r="C1113" s="397"/>
      <c r="D1113" s="397"/>
      <c r="E1113" s="397"/>
      <c r="F1113" s="396"/>
      <c r="G1113" s="396"/>
      <c r="H1113" s="396"/>
      <c r="I1113" s="398"/>
    </row>
    <row r="1114" spans="2:9" x14ac:dyDescent="0.35">
      <c r="B1114" s="396"/>
      <c r="C1114" s="397"/>
      <c r="D1114" s="397"/>
      <c r="E1114" s="397"/>
      <c r="F1114" s="396"/>
      <c r="G1114" s="396"/>
      <c r="H1114" s="396"/>
      <c r="I1114" s="398"/>
    </row>
    <row r="1115" spans="2:9" x14ac:dyDescent="0.35">
      <c r="B1115" s="396"/>
      <c r="C1115" s="397"/>
      <c r="D1115" s="397"/>
      <c r="E1115" s="397"/>
      <c r="F1115" s="396"/>
      <c r="G1115" s="396"/>
      <c r="H1115" s="396"/>
      <c r="I1115" s="398"/>
    </row>
    <row r="1116" spans="2:9" x14ac:dyDescent="0.35">
      <c r="B1116" s="396"/>
      <c r="C1116" s="397"/>
      <c r="D1116" s="397"/>
      <c r="E1116" s="397"/>
      <c r="F1116" s="396"/>
      <c r="G1116" s="396"/>
      <c r="H1116" s="396"/>
      <c r="I1116" s="398"/>
    </row>
    <row r="1117" spans="2:9" x14ac:dyDescent="0.35">
      <c r="B1117" s="396"/>
      <c r="C1117" s="397"/>
      <c r="D1117" s="397"/>
      <c r="E1117" s="397"/>
      <c r="F1117" s="396"/>
      <c r="G1117" s="396"/>
      <c r="H1117" s="396"/>
      <c r="I1117" s="398"/>
    </row>
    <row r="1118" spans="2:9" x14ac:dyDescent="0.35">
      <c r="B1118" s="396"/>
      <c r="C1118" s="397"/>
      <c r="D1118" s="397"/>
      <c r="E1118" s="397"/>
      <c r="F1118" s="396"/>
      <c r="G1118" s="396"/>
      <c r="H1118" s="396"/>
      <c r="I1118" s="398"/>
    </row>
    <row r="1119" spans="2:9" x14ac:dyDescent="0.35">
      <c r="B1119" s="396"/>
      <c r="C1119" s="397"/>
      <c r="D1119" s="397"/>
      <c r="E1119" s="397"/>
      <c r="F1119" s="396"/>
      <c r="G1119" s="396"/>
      <c r="H1119" s="396"/>
      <c r="I1119" s="398"/>
    </row>
    <row r="1120" spans="2:9" x14ac:dyDescent="0.35">
      <c r="B1120" s="396"/>
      <c r="C1120" s="397"/>
      <c r="D1120" s="397"/>
      <c r="E1120" s="397"/>
      <c r="F1120" s="396"/>
      <c r="G1120" s="396"/>
      <c r="H1120" s="396"/>
      <c r="I1120" s="398"/>
    </row>
    <row r="1121" spans="2:9" x14ac:dyDescent="0.35">
      <c r="B1121" s="396"/>
      <c r="C1121" s="397"/>
      <c r="D1121" s="397"/>
      <c r="E1121" s="397"/>
      <c r="F1121" s="396"/>
      <c r="G1121" s="396"/>
      <c r="H1121" s="396"/>
      <c r="I1121" s="398"/>
    </row>
    <row r="1122" spans="2:9" x14ac:dyDescent="0.35">
      <c r="B1122" s="396"/>
      <c r="C1122" s="397"/>
      <c r="D1122" s="397"/>
      <c r="E1122" s="397"/>
      <c r="F1122" s="396"/>
      <c r="G1122" s="396"/>
      <c r="H1122" s="396"/>
      <c r="I1122" s="398"/>
    </row>
    <row r="1123" spans="2:9" x14ac:dyDescent="0.35">
      <c r="B1123" s="396"/>
      <c r="C1123" s="397"/>
      <c r="D1123" s="397"/>
      <c r="E1123" s="397"/>
      <c r="F1123" s="396"/>
      <c r="G1123" s="396"/>
      <c r="H1123" s="396"/>
      <c r="I1123" s="398"/>
    </row>
    <row r="1124" spans="2:9" x14ac:dyDescent="0.35">
      <c r="B1124" s="396"/>
      <c r="C1124" s="397"/>
      <c r="D1124" s="397"/>
      <c r="E1124" s="397"/>
      <c r="F1124" s="396"/>
      <c r="G1124" s="396"/>
      <c r="H1124" s="396"/>
      <c r="I1124" s="398"/>
    </row>
    <row r="1125" spans="2:9" x14ac:dyDescent="0.35">
      <c r="B1125" s="396"/>
      <c r="C1125" s="397"/>
      <c r="D1125" s="397"/>
      <c r="E1125" s="397"/>
      <c r="F1125" s="396"/>
      <c r="G1125" s="396"/>
      <c r="H1125" s="396"/>
      <c r="I1125" s="398"/>
    </row>
    <row r="1126" spans="2:9" x14ac:dyDescent="0.35">
      <c r="B1126" s="396"/>
      <c r="C1126" s="397"/>
      <c r="D1126" s="397"/>
      <c r="E1126" s="397"/>
      <c r="F1126" s="396"/>
      <c r="G1126" s="396"/>
      <c r="H1126" s="396"/>
      <c r="I1126" s="398"/>
    </row>
    <row r="1127" spans="2:9" x14ac:dyDescent="0.35">
      <c r="B1127" s="396"/>
      <c r="C1127" s="397"/>
      <c r="D1127" s="397"/>
      <c r="E1127" s="397"/>
      <c r="F1127" s="396"/>
      <c r="G1127" s="396"/>
      <c r="H1127" s="396"/>
      <c r="I1127" s="398"/>
    </row>
    <row r="1128" spans="2:9" x14ac:dyDescent="0.35">
      <c r="B1128" s="396"/>
      <c r="C1128" s="397"/>
      <c r="D1128" s="397"/>
      <c r="E1128" s="397"/>
      <c r="F1128" s="396"/>
      <c r="G1128" s="396"/>
      <c r="H1128" s="396"/>
      <c r="I1128" s="398"/>
    </row>
    <row r="1129" spans="2:9" x14ac:dyDescent="0.35">
      <c r="B1129" s="396"/>
      <c r="C1129" s="397"/>
      <c r="D1129" s="397"/>
      <c r="E1129" s="397"/>
      <c r="F1129" s="396"/>
      <c r="G1129" s="396"/>
      <c r="H1129" s="396"/>
      <c r="I1129" s="398"/>
    </row>
    <row r="1130" spans="2:9" x14ac:dyDescent="0.35">
      <c r="B1130" s="396"/>
      <c r="C1130" s="397"/>
      <c r="D1130" s="397"/>
      <c r="E1130" s="397"/>
      <c r="F1130" s="396"/>
      <c r="G1130" s="396"/>
      <c r="H1130" s="396"/>
      <c r="I1130" s="398"/>
    </row>
    <row r="1131" spans="2:9" x14ac:dyDescent="0.35">
      <c r="B1131" s="396"/>
      <c r="C1131" s="397"/>
      <c r="D1131" s="397"/>
      <c r="E1131" s="397"/>
      <c r="F1131" s="396"/>
      <c r="G1131" s="396"/>
      <c r="H1131" s="396"/>
      <c r="I1131" s="398"/>
    </row>
    <row r="1132" spans="2:9" x14ac:dyDescent="0.35">
      <c r="B1132" s="396"/>
      <c r="C1132" s="397"/>
      <c r="D1132" s="397"/>
      <c r="E1132" s="397"/>
      <c r="F1132" s="396"/>
      <c r="G1132" s="396"/>
      <c r="H1132" s="396"/>
      <c r="I1132" s="398"/>
    </row>
    <row r="1133" spans="2:9" x14ac:dyDescent="0.35">
      <c r="B1133" s="396"/>
      <c r="C1133" s="397"/>
      <c r="D1133" s="397"/>
      <c r="E1133" s="397"/>
      <c r="F1133" s="396"/>
      <c r="G1133" s="396"/>
      <c r="H1133" s="396"/>
      <c r="I1133" s="398"/>
    </row>
    <row r="1134" spans="2:9" x14ac:dyDescent="0.35">
      <c r="B1134" s="396"/>
      <c r="C1134" s="397"/>
      <c r="D1134" s="397"/>
      <c r="E1134" s="397"/>
      <c r="F1134" s="396"/>
      <c r="G1134" s="396"/>
      <c r="H1134" s="396"/>
      <c r="I1134" s="398"/>
    </row>
    <row r="1135" spans="2:9" x14ac:dyDescent="0.35">
      <c r="B1135" s="396"/>
      <c r="C1135" s="397"/>
      <c r="D1135" s="397"/>
      <c r="E1135" s="397"/>
      <c r="F1135" s="396"/>
      <c r="G1135" s="396"/>
      <c r="H1135" s="396"/>
      <c r="I1135" s="398"/>
    </row>
    <row r="1136" spans="2:9" x14ac:dyDescent="0.35">
      <c r="B1136" s="396"/>
      <c r="C1136" s="397"/>
      <c r="D1136" s="397"/>
      <c r="E1136" s="397"/>
      <c r="F1136" s="396"/>
      <c r="G1136" s="396"/>
      <c r="H1136" s="396"/>
      <c r="I1136" s="398"/>
    </row>
    <row r="1137" spans="2:9" x14ac:dyDescent="0.35">
      <c r="B1137" s="396"/>
      <c r="C1137" s="397"/>
      <c r="D1137" s="397"/>
      <c r="E1137" s="397"/>
      <c r="F1137" s="396"/>
      <c r="G1137" s="396"/>
      <c r="H1137" s="396"/>
      <c r="I1137" s="398"/>
    </row>
    <row r="1138" spans="2:9" x14ac:dyDescent="0.35">
      <c r="B1138" s="396"/>
      <c r="C1138" s="397"/>
      <c r="D1138" s="397"/>
      <c r="E1138" s="397"/>
      <c r="F1138" s="396"/>
      <c r="G1138" s="396"/>
      <c r="H1138" s="396"/>
      <c r="I1138" s="398"/>
    </row>
    <row r="1139" spans="2:9" x14ac:dyDescent="0.35">
      <c r="B1139" s="396"/>
      <c r="C1139" s="397"/>
      <c r="D1139" s="397"/>
      <c r="E1139" s="397"/>
      <c r="F1139" s="396"/>
      <c r="G1139" s="396"/>
      <c r="H1139" s="396"/>
      <c r="I1139" s="398"/>
    </row>
    <row r="1140" spans="2:9" x14ac:dyDescent="0.35">
      <c r="B1140" s="396"/>
      <c r="C1140" s="397"/>
      <c r="D1140" s="397"/>
      <c r="E1140" s="397"/>
      <c r="F1140" s="396"/>
      <c r="G1140" s="396"/>
      <c r="H1140" s="396"/>
      <c r="I1140" s="398"/>
    </row>
    <row r="1141" spans="2:9" x14ac:dyDescent="0.35">
      <c r="B1141" s="396"/>
      <c r="C1141" s="397"/>
      <c r="D1141" s="397"/>
      <c r="E1141" s="397"/>
      <c r="F1141" s="396"/>
      <c r="G1141" s="396"/>
      <c r="H1141" s="396"/>
      <c r="I1141" s="398"/>
    </row>
    <row r="1142" spans="2:9" x14ac:dyDescent="0.35">
      <c r="B1142" s="396"/>
      <c r="C1142" s="397"/>
      <c r="D1142" s="397"/>
      <c r="E1142" s="397"/>
      <c r="F1142" s="396"/>
      <c r="G1142" s="396"/>
      <c r="H1142" s="396"/>
      <c r="I1142" s="398"/>
    </row>
    <row r="1143" spans="2:9" x14ac:dyDescent="0.35">
      <c r="B1143" s="396"/>
      <c r="C1143" s="397"/>
      <c r="D1143" s="397"/>
      <c r="E1143" s="397"/>
      <c r="F1143" s="396"/>
      <c r="G1143" s="396"/>
      <c r="H1143" s="396"/>
      <c r="I1143" s="398"/>
    </row>
    <row r="1144" spans="2:9" x14ac:dyDescent="0.35">
      <c r="B1144" s="396"/>
      <c r="C1144" s="397"/>
      <c r="D1144" s="397"/>
      <c r="E1144" s="397"/>
      <c r="F1144" s="396"/>
      <c r="G1144" s="396"/>
      <c r="H1144" s="396"/>
      <c r="I1144" s="398"/>
    </row>
    <row r="1145" spans="2:9" x14ac:dyDescent="0.35">
      <c r="B1145" s="396"/>
      <c r="C1145" s="397"/>
      <c r="D1145" s="397"/>
      <c r="E1145" s="397"/>
      <c r="F1145" s="396"/>
      <c r="G1145" s="396"/>
      <c r="H1145" s="396"/>
      <c r="I1145" s="398"/>
    </row>
    <row r="1146" spans="2:9" x14ac:dyDescent="0.35">
      <c r="B1146" s="396"/>
      <c r="C1146" s="397"/>
      <c r="D1146" s="397"/>
      <c r="E1146" s="397"/>
      <c r="F1146" s="396"/>
      <c r="G1146" s="396"/>
      <c r="H1146" s="396"/>
      <c r="I1146" s="398"/>
    </row>
    <row r="1147" spans="2:9" x14ac:dyDescent="0.35">
      <c r="B1147" s="396"/>
      <c r="C1147" s="397"/>
      <c r="D1147" s="397"/>
      <c r="E1147" s="397"/>
      <c r="F1147" s="396"/>
      <c r="G1147" s="396"/>
      <c r="H1147" s="396"/>
      <c r="I1147" s="398"/>
    </row>
    <row r="1148" spans="2:9" x14ac:dyDescent="0.35">
      <c r="B1148" s="396"/>
      <c r="C1148" s="397"/>
      <c r="D1148" s="397"/>
      <c r="E1148" s="397"/>
      <c r="F1148" s="396"/>
      <c r="G1148" s="396"/>
      <c r="H1148" s="396"/>
      <c r="I1148" s="398"/>
    </row>
    <row r="1149" spans="2:9" x14ac:dyDescent="0.35">
      <c r="B1149" s="396"/>
      <c r="C1149" s="397"/>
      <c r="D1149" s="397"/>
      <c r="E1149" s="397"/>
      <c r="F1149" s="396"/>
      <c r="G1149" s="396"/>
      <c r="H1149" s="396"/>
      <c r="I1149" s="398"/>
    </row>
    <row r="1150" spans="2:9" x14ac:dyDescent="0.35">
      <c r="B1150" s="396"/>
      <c r="C1150" s="397"/>
      <c r="D1150" s="397"/>
      <c r="E1150" s="397"/>
      <c r="F1150" s="396"/>
      <c r="G1150" s="396"/>
      <c r="H1150" s="396"/>
      <c r="I1150" s="398"/>
    </row>
    <row r="1151" spans="2:9" x14ac:dyDescent="0.35">
      <c r="B1151" s="396"/>
      <c r="C1151" s="397"/>
      <c r="D1151" s="397"/>
      <c r="E1151" s="397"/>
      <c r="F1151" s="396"/>
      <c r="G1151" s="396"/>
      <c r="H1151" s="396"/>
      <c r="I1151" s="398"/>
    </row>
    <row r="1152" spans="2:9" x14ac:dyDescent="0.35">
      <c r="B1152" s="396"/>
      <c r="C1152" s="397"/>
      <c r="D1152" s="397"/>
      <c r="E1152" s="397"/>
      <c r="F1152" s="396"/>
      <c r="G1152" s="396"/>
      <c r="H1152" s="396"/>
      <c r="I1152" s="398"/>
    </row>
    <row r="1153" spans="2:9" x14ac:dyDescent="0.35">
      <c r="B1153" s="396"/>
      <c r="C1153" s="397"/>
      <c r="D1153" s="397"/>
      <c r="E1153" s="397"/>
      <c r="F1153" s="396"/>
      <c r="G1153" s="396"/>
      <c r="H1153" s="396"/>
      <c r="I1153" s="398"/>
    </row>
    <row r="1154" spans="2:9" x14ac:dyDescent="0.35">
      <c r="B1154" s="396"/>
      <c r="C1154" s="397"/>
      <c r="D1154" s="397"/>
      <c r="E1154" s="397"/>
      <c r="F1154" s="396"/>
      <c r="G1154" s="396"/>
      <c r="H1154" s="396"/>
      <c r="I1154" s="39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2024-08-06T17:51:06Z</dcterms:modified>
</cp:coreProperties>
</file>